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วิจัย58เทอม1\"/>
    </mc:Choice>
  </mc:AlternateContent>
  <bookViews>
    <workbookView xWindow="0" yWindow="0" windowWidth="20490" windowHeight="7650" firstSheet="1" activeTab="11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ปลายภาค" sheetId="16" r:id="rId12"/>
    <sheet name="ปลายปี" sheetId="17" r:id="rId13"/>
    <sheet name="รายข้อ" sheetId="15" r:id="rId14"/>
    <sheet name="Sheet1" sheetId="14" r:id="rId15"/>
  </sheets>
  <calcPr calcId="162913"/>
</workbook>
</file>

<file path=xl/calcChain.xml><?xml version="1.0" encoding="utf-8"?>
<calcChain xmlns="http://schemas.openxmlformats.org/spreadsheetml/2006/main">
  <c r="F32" i="16" l="1"/>
  <c r="F33" i="16"/>
  <c r="M34" i="16"/>
  <c r="I34" i="16" l="1"/>
  <c r="J34" i="16"/>
  <c r="K34" i="16"/>
  <c r="L34" i="16"/>
  <c r="C32" i="16"/>
  <c r="C35" i="16" s="1"/>
  <c r="N25" i="16"/>
  <c r="N24" i="16"/>
  <c r="N23" i="16"/>
  <c r="N22" i="16"/>
  <c r="D34" i="16" l="1"/>
  <c r="E34" i="16"/>
  <c r="F34" i="16"/>
  <c r="G34" i="16"/>
  <c r="H34" i="16"/>
  <c r="D33" i="16"/>
  <c r="E33" i="16"/>
  <c r="G33" i="16"/>
  <c r="H33" i="16"/>
  <c r="I33" i="16"/>
  <c r="J33" i="16"/>
  <c r="K33" i="16"/>
  <c r="L33" i="16"/>
  <c r="M33" i="16"/>
  <c r="D32" i="16"/>
  <c r="D35" i="16" s="1"/>
  <c r="E32" i="16"/>
  <c r="E35" i="16" s="1"/>
  <c r="F35" i="16"/>
  <c r="G32" i="16"/>
  <c r="G35" i="16" s="1"/>
  <c r="H32" i="16"/>
  <c r="H35" i="16" s="1"/>
  <c r="I32" i="16"/>
  <c r="I35" i="16" s="1"/>
  <c r="J32" i="16"/>
  <c r="J35" i="16" s="1"/>
  <c r="K32" i="16"/>
  <c r="K35" i="16" s="1"/>
  <c r="L32" i="16"/>
  <c r="L35" i="16" s="1"/>
  <c r="M32" i="16"/>
  <c r="M35" i="16" s="1"/>
  <c r="C33" i="16"/>
  <c r="C34" i="16"/>
  <c r="N7" i="16" l="1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6" i="16"/>
  <c r="N29" i="16"/>
  <c r="N30" i="16"/>
  <c r="N31" i="16"/>
  <c r="N6" i="16"/>
  <c r="P18" i="1"/>
  <c r="Q18" i="1" s="1"/>
  <c r="N34" i="16" l="1"/>
  <c r="N33" i="16"/>
  <c r="N32" i="16"/>
  <c r="N35" i="16" s="1"/>
  <c r="E28" i="13"/>
  <c r="F28" i="13" s="1"/>
  <c r="E27" i="13"/>
  <c r="F27" i="13" s="1"/>
  <c r="E26" i="13"/>
  <c r="F26" i="13" s="1"/>
  <c r="E25" i="13"/>
  <c r="F25" i="13" s="1"/>
  <c r="E24" i="13"/>
  <c r="F24" i="13" s="1"/>
  <c r="E23" i="13"/>
  <c r="F23" i="13" s="1"/>
  <c r="E22" i="13"/>
  <c r="F22" i="13" s="1"/>
  <c r="E21" i="13"/>
  <c r="F21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8" i="13"/>
  <c r="F8" i="13" s="1"/>
  <c r="E7" i="13"/>
  <c r="F7" i="13" s="1"/>
  <c r="F28" i="12"/>
  <c r="G28" i="12" s="1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G21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7" i="12"/>
  <c r="G7" i="12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/>
  <c r="G16" i="11"/>
  <c r="H16" i="11" s="1"/>
  <c r="G17" i="11"/>
  <c r="H17" i="11" s="1"/>
  <c r="G18" i="11"/>
  <c r="H18" i="11" s="1"/>
  <c r="G21" i="11"/>
  <c r="H21" i="11" s="1"/>
  <c r="G7" i="11"/>
  <c r="H7" i="11" s="1"/>
  <c r="K22" i="10"/>
  <c r="L22" i="10" s="1"/>
  <c r="K23" i="10"/>
  <c r="L23" i="10" s="1"/>
  <c r="K24" i="10"/>
  <c r="L24" i="10" s="1"/>
  <c r="K25" i="10"/>
  <c r="L25" i="10" s="1"/>
  <c r="K26" i="10"/>
  <c r="L26" i="10" s="1"/>
  <c r="K27" i="10"/>
  <c r="L27" i="10" s="1"/>
  <c r="K28" i="10"/>
  <c r="L28" i="10" s="1"/>
  <c r="K21" i="10"/>
  <c r="L21" i="10" s="1"/>
  <c r="K8" i="10"/>
  <c r="L8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7" i="10"/>
  <c r="L7" i="10" s="1"/>
  <c r="M28" i="9"/>
  <c r="N28" i="9" s="1"/>
  <c r="M27" i="9"/>
  <c r="N27" i="9" s="1"/>
  <c r="M26" i="9"/>
  <c r="N26" i="9" s="1"/>
  <c r="M25" i="9"/>
  <c r="N25" i="9" s="1"/>
  <c r="M24" i="9"/>
  <c r="N24" i="9" s="1"/>
  <c r="M23" i="9"/>
  <c r="N23" i="9" s="1"/>
  <c r="M22" i="9"/>
  <c r="N22" i="9" s="1"/>
  <c r="M21" i="9"/>
  <c r="N21" i="9" s="1"/>
  <c r="M18" i="9"/>
  <c r="N18" i="9" s="1"/>
  <c r="M17" i="9"/>
  <c r="N17" i="9" s="1"/>
  <c r="M16" i="9"/>
  <c r="N16" i="9" s="1"/>
  <c r="M15" i="9"/>
  <c r="N15" i="9" s="1"/>
  <c r="M14" i="9"/>
  <c r="N14" i="9" s="1"/>
  <c r="M13" i="9"/>
  <c r="N13" i="9" s="1"/>
  <c r="M12" i="9"/>
  <c r="N12" i="9" s="1"/>
  <c r="M11" i="9"/>
  <c r="N11" i="9" s="1"/>
  <c r="M10" i="9"/>
  <c r="N10" i="9" s="1"/>
  <c r="M9" i="9"/>
  <c r="N9" i="9" s="1"/>
  <c r="M8" i="9"/>
  <c r="N8" i="9" s="1"/>
  <c r="M7" i="9"/>
  <c r="N7" i="9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K28" i="6"/>
  <c r="L28" i="6" s="1"/>
  <c r="K27" i="6"/>
  <c r="L27" i="6" s="1"/>
  <c r="K26" i="6"/>
  <c r="L26" i="6" s="1"/>
  <c r="K25" i="6"/>
  <c r="L25" i="6" s="1"/>
  <c r="K24" i="6"/>
  <c r="L24" i="6" s="1"/>
  <c r="K23" i="6"/>
  <c r="L23" i="6" s="1"/>
  <c r="K22" i="6"/>
  <c r="L22" i="6" s="1"/>
  <c r="K21" i="6"/>
  <c r="L21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 l="1"/>
  <c r="Q7" i="1" s="1"/>
</calcChain>
</file>

<file path=xl/sharedStrings.xml><?xml version="1.0" encoding="utf-8"?>
<sst xmlns="http://schemas.openxmlformats.org/spreadsheetml/2006/main" count="681" uniqueCount="201">
  <si>
    <t>แบบประเมินคุณลักษณะอันพึงประสงค์</t>
  </si>
  <si>
    <t>ข้อที่  1  รักชาติ  ศาสน์  กษัตริย์</t>
  </si>
  <si>
    <r>
      <t xml:space="preserve">คำชี้แจง :  </t>
    </r>
    <r>
      <rPr>
        <sz val="16"/>
        <color theme="1"/>
        <rFont val="TH SarabunPSK"/>
        <family val="2"/>
      </rPr>
      <t>ให้ ผู้สอน สังเกตพฤติกรรมของนักเรียน แล้วใส่คะแนน ลงในช่องที่ตรงกับระดับคะแนน</t>
    </r>
  </si>
  <si>
    <t>ที่</t>
  </si>
  <si>
    <t>ชื่อ  สกุล</t>
  </si>
  <si>
    <t>เป็นพลเมืองดีของชาติ</t>
  </si>
  <si>
    <t>ธำรงไว้ซึ่งความเป็นชาติไทย</t>
  </si>
  <si>
    <t>ศรัทธา  ยึดมั่น และปฏิบัติตนตามหลักของศาสนา</t>
  </si>
  <si>
    <t>เคารพเทิดทูนสถาบันพระมหากษัตริย์</t>
  </si>
  <si>
    <t>ผลการประเมิน</t>
  </si>
  <si>
    <t>1. ยืนตรงเคารพธงชาติ</t>
  </si>
  <si>
    <t>2. ร้องเพลงชาติ</t>
  </si>
  <si>
    <t>3. อธิบายความของเพลงชาติได้ถูกต้อง</t>
  </si>
  <si>
    <t>4. ปฏิบัติตนตามสิทธิและหน้าที่พลเมืองดีของชาติ</t>
  </si>
  <si>
    <t>5. มีความสามัคคี  ปรองดอง</t>
  </si>
  <si>
    <t>1. เข้าร่วม ส่งเสริม สนับสนุนกิจกรรมที่สร้างความสามัคคี ปรองดอง ที่เป็นประโยชน์ต่อโรงเรียน ชุมชน และสังคม</t>
  </si>
  <si>
    <t>2. หวงแหน ปกป้อง ยอย่องความเป็นชาติไทย</t>
  </si>
  <si>
    <t>1. เข้าร่วมกิจกรรมทางศาสนาที่ตนนับถือ</t>
  </si>
  <si>
    <t>2. ปฏิบัติตนตามหลักของศาสนาที่ตนนับถือ</t>
  </si>
  <si>
    <t>3. เป็นแบบอย่างที่ดีของศาสนิกชน</t>
  </si>
  <si>
    <t>1. มีส่วนร่วมในการจัดกิจกรรมที่เกี่ยวกับสถาบันพระมหากษัตริย์</t>
  </si>
  <si>
    <t>2. สำนึกในพระมหากรุณาธิคุณของพระมหากษัตริย์</t>
  </si>
  <si>
    <t>3. จงรักภักดีต่อสถาบันพระมหากษัตริย์</t>
  </si>
  <si>
    <t>ข้อที่  2 ซื่อสัตย์สุจริต</t>
  </si>
  <si>
    <t>1. ให้ข้อมูลที่ถูกต้องและเป็นจริง</t>
  </si>
  <si>
    <t>2. ปฏิบัติตนโดยคำนึกถึงความถูกต้อง  ละอาย  และเกรงกลัวต่อการกระทำผิด</t>
  </si>
  <si>
    <t>3. ปฏิบัติตามคำมั่นสัญญา</t>
  </si>
  <si>
    <t>ประพฤติตรงตามความเป็นจริงต่อตนเองทั้งทางกาย  วาจา  ใจ</t>
  </si>
  <si>
    <t>ประพฤติตรงตามความเป็นจริงต่อผู้อื่นทั้งทางกาย  วาจาใจ</t>
  </si>
  <si>
    <t>รวม  (18)</t>
  </si>
  <si>
    <t>รวม (39)</t>
  </si>
  <si>
    <t>1. ไม่ถือเอาสิ่งของหรือผลงานของผู้อื่นมาเป็นของตนเอง</t>
  </si>
  <si>
    <t>2. ปฏิบัติตนต่อผู้อื่นด้วยความซื่อตรง</t>
  </si>
  <si>
    <t>3. ไม่หาประโยชน์ในทางที่ไม่ถูกต้อง</t>
  </si>
  <si>
    <t>ข้อที่  3  มีวินัย</t>
  </si>
  <si>
    <t>ปฏิบัติตามข้อตกลง  กฎเกณฑ์  ระเบียบ  ข้อบังคับของครอบครัว  โรงเรียนและสังคม</t>
  </si>
  <si>
    <t>1. ปฏิบัติตามข้อตกลง กฎเกฑณ์  ระเบียบ  ข้อบังคับของครอบครัว  โรงเรียน  และสังคม</t>
  </si>
  <si>
    <t>2.  ไม่ละเมิดสิทธิของผู้อื่น</t>
  </si>
  <si>
    <t>3.  ตรงต่อเวลาในการปฏิบัติกิจกรรมต่าง ๆ ในชีวิตประจำวัน</t>
  </si>
  <si>
    <t>4.  รับผิดชอบในการทำงาน</t>
  </si>
  <si>
    <t>รวม  (12)</t>
  </si>
  <si>
    <t>ข้อที่  4  ใฝ่เรียนรู้</t>
  </si>
  <si>
    <t>ตั้งใจ  เพียรพยายามในการเรียน  และเข้าร่วมกิจกรรมการเรียนรู้</t>
  </si>
  <si>
    <t>แสวงหาความรู้จากแหล่งเรียนรู้ต่าง ๆ ทั้งภายในและภายนอกโรงเรียน ด้วยการเลือกใช้สื่ออย่างเหมาะสม บันทึกความรู้ วิเคราะห์ สรุปเป็นองค์ความรู้ แลกเปลี่ยนเรียนรู้ และนำไปใช้ในชีวิตประจำวันได้</t>
  </si>
  <si>
    <t>1. ตั้งใจเรียน</t>
  </si>
  <si>
    <t>2. เอาใจใส่และมีความเพียรพยายามในการเรียนรู้</t>
  </si>
  <si>
    <t xml:space="preserve">3. เข้าร่วมกิจกรรมการเรียนรู้ต่าง ๆ </t>
  </si>
  <si>
    <t>1. ศึกษาค้นคว้าหาความรู้จากหนังสือ  เอกสาร สิ่งพิมพ์ สื่อ เทคโนโลยีต่าง ๆ แหล่งเรียนรู้ทั้งภายในและภายนอกโรงเรียน</t>
  </si>
  <si>
    <t>2. เลือกใช้สื่อได้อย่างเหมาะสม</t>
  </si>
  <si>
    <t>3. บันทึกความรู้ วิเคราะห์ ตรวจสอบจากสิ่งที่เรียนรู้ สรุปเป็นองค์ความรู้</t>
  </si>
  <si>
    <t xml:space="preserve">4. แลกเปลี่ยนเรียนรู้ด้วยวิธีการต่าง ๆ </t>
  </si>
  <si>
    <t>5. นำไปใช้ในชีวิตประจำวัน</t>
  </si>
  <si>
    <t>รวม  (24)</t>
  </si>
  <si>
    <t>ข้อที่  5 อยู่อย่างพอเพียง</t>
  </si>
  <si>
    <t>ดำเนินชีวิตอย่างพอประมาณ  มีเหตุผล  รอบคอบ  มีคุณธรรม</t>
  </si>
  <si>
    <t>มีภูมิคุ้มกันในตัวที่ดีปรับตัวเพื่ออยู่ในสังคมได้อย่างมีความสุข</t>
  </si>
  <si>
    <t>1. ใช้ทรัพย์สินของตนเอง เช่น เงิน สิ่งของ เครื่องใช้ ฯลฯ อย่างประหยัดคุ้มค่า</t>
  </si>
  <si>
    <t>2.เก็บรักษาดูแลทรัพย์สินของตนเองอย่างดี</t>
  </si>
  <si>
    <t>3. การใช้เวลาอย่างเหมาะสม</t>
  </si>
  <si>
    <t>4. ใช้ทรัพยากรของส่วนรวมอย่างประหยัด คุ้มค่า</t>
  </si>
  <si>
    <t>5. เก็บรักษาดูแลทรัพยากรของส่วนรวมอย่างดี</t>
  </si>
  <si>
    <t>6. ไม่เอาเปรียบผู้อื่น และไม่ทำให้ผู้อื่นเดือนร้อน พร้อมให้อภัยเมื่อผู้อื่นกระทำผิดพลาด</t>
  </si>
  <si>
    <t>1. วางแผนการเรียน การทำงาน และการใช้ชีวิตประจำวันบนพื้นฐานของความรู้ ข้อมูล ข่าวสาร</t>
  </si>
  <si>
    <t>2. รู้เท่าทันการเปลี่ยนแปลงของสังคมและสภาพแวดล้อมยอมรับ</t>
  </si>
  <si>
    <t>3. ปรับตัวเออยู่ร่วมกับผู้อื่นได้อย่างมีความสุข</t>
  </si>
  <si>
    <t>รวม  (27)</t>
  </si>
  <si>
    <t>ข้อที่  6 มุ่งมั่นในการทำงาน</t>
  </si>
  <si>
    <t>ตั้งใจและรับผิดชอบในการปฏิบัติหน้าที่การงาน</t>
  </si>
  <si>
    <t>ทำงานด้วยความเพียรพยายาม และอดทนเพื่อให้งานสำเร็จตามเป้าหมาย</t>
  </si>
  <si>
    <t>1. เอาใจใส่ต่อการปฏิบัติหน้าที่ที่ได้รับมอบหมาย</t>
  </si>
  <si>
    <t>2. ตั้งใจและรับผิดชอบในการทำงานให้แล้วเสร็จ</t>
  </si>
  <si>
    <t>3. ปรับปรุงและพัฒนาการทำงานด้วยตนเอง</t>
  </si>
  <si>
    <t>1. ทุ่มเททำงาน อดทน ไม่ย่อท้อต่อปัญหาและอุปสรรคในการทำงาน</t>
  </si>
  <si>
    <t>2. พยายามแก้ปัญหาและอุปสรรคในการทำงานให้แล้วเสร็จ</t>
  </si>
  <si>
    <t>3. ชื่นชมผลงานด้วยความภาคภูมิใจ</t>
  </si>
  <si>
    <t>ข้อที่  7  รักความเป็นไทย</t>
  </si>
  <si>
    <t>ภาคภูมิใจในขบนธรรมเนียมประเพณี  ศิลปะ  วัฒนธรรมไทย  และมีความกตัญญูกตเวที</t>
  </si>
  <si>
    <t>เห็นคุรค่าและใช้ภาษาไทยในการสื่อสารได้อย่างถูกต้องเหมาะสม</t>
  </si>
  <si>
    <t>อนุรักษ์และสืบทอดภูมิปัญญาไทย</t>
  </si>
  <si>
    <t>1. แต่งกายได้อย่างถูกต้องเหมาะสม</t>
  </si>
  <si>
    <t>2. มีมารยาทงดงามแบบไทย  มีสัมมาคารวะ กตัญญูกตเวทีต่อผู้มีพระคุณ</t>
  </si>
  <si>
    <t>3. ร่วมกิจกรรมที่เกี่ยวข้องกับประเพณี ศิลปะ และวัฒนธรรมไทย</t>
  </si>
  <si>
    <t>4. ชักชวน แนะนำให้ผู้อื่นปฏิบัติตามขนบธรรมเนียมประเพณี ศิลปะ และวัฒนธรรมไทย</t>
  </si>
  <si>
    <t>1. ใช้ภาษาไทยในการสื่อสารได้อย่างถูกต้องเหมาะสม</t>
  </si>
  <si>
    <t>2. ใช้เวขไทยในการสื่อสารได้อย่างถูกต้องเหมาะสม</t>
  </si>
  <si>
    <t>3. ชักชวน  แนะนำให้ผู้อื่นเห็นคุณค่าของการใช้ภาษาไทยที่ถูกต้อง</t>
  </si>
  <si>
    <t>1. นำภูมิปัญญาไทยมาใช้ให้เหมาะสมในวิถีชีวิต</t>
  </si>
  <si>
    <t>2. ร่วมกิจกรรมที่เกี่ยวข้องกับภูมิปัญญาไทย</t>
  </si>
  <si>
    <t>3. แนะนำ มีส่วนร่วมในการสืบทอดภูมิปัญญาไทย</t>
  </si>
  <si>
    <t>รวม  (30)</t>
  </si>
  <si>
    <t>ข้อที่  8  มีจิตสาธารณะ</t>
  </si>
  <si>
    <t>ช่วยเหลือผู้อื่นด้วยความเต็มใจและพึงพอใจโดยไม่หวังผลตอบแทน</t>
  </si>
  <si>
    <t>เข้าร่วมกิจกรรมที่เป็นประโยชน์ต่อโรงเรียนและชุมชน</t>
  </si>
  <si>
    <t>1. ช่วยเหลือพ่อแม่ ผู้ปกครอง ครู ทำงานด้วยความเต็มใจ</t>
  </si>
  <si>
    <t>2. อาสาทำงานให้ผู้อื่นด้วยกาย กำลังใจ และกำลังสติปัญญา โดยไม่หวังผลตอบแทน</t>
  </si>
  <si>
    <t xml:space="preserve">3. แบ่งปันสิ่งของ ทรัพย์สิน และอื่น ๆ </t>
  </si>
  <si>
    <t>4. ช่วยแก้ปัญหาให้กับผู้อื่น</t>
  </si>
  <si>
    <t>5. สร้างความสุขให้กับผู้อื่น</t>
  </si>
  <si>
    <t>1. ดูแล รักษาสาธารณสมบัติและสิ่งแวดล้อมด้วยความเต็มใจ</t>
  </si>
  <si>
    <t>2. เข้าร่วมกิจกรรมที่เป็นประโยชน์ต่อโรงเรียน ชุมชน และสังคม</t>
  </si>
  <si>
    <t>3. เข้าร่วมกิจกรรมเพื่อแก้ปัญหาหรือร่วมสร้างสิ่งที่ดีงามของส่วนรวมตามสถานการณ์ที่เกิดขึ้นด้วยความกระตือรือร้น</t>
  </si>
  <si>
    <t>ข้อที่  9 สะอาดเป็นนิสัย</t>
  </si>
  <si>
    <t>การส่งเสริมภาคีความร่วมมือในการรณรงค์ร่วมกันตามบทบาทของตน</t>
  </si>
  <si>
    <t>1. กิจกรรมรณรงค์รักษาความสะอาดในพื้นที่สาธารณะ  เช่น  ในโรงเรียน  สวนสาธารณะ  สถานีขนส่ง  สถานที่ท่องเที่ยว  สถานีรถไฟ  ตลาดสด  ตลาดนัด  ถนนและเกาะกลางถนน</t>
  </si>
  <si>
    <t>2. มีวินัยในการจัดการขยะ  เช่น  การทิ้งขยะให้เป็นที่เป็นทาง</t>
  </si>
  <si>
    <t>3. การคัดแยกขยะแบบครบวงจรตั้งแต่จุดกำเนิดถึงแหล่งกำจดั</t>
  </si>
  <si>
    <t>4. การสร้างความรู้  ความเข้าใจ  ในการรักษาความสะอาดผ่านการสื่อสารหลากหลายรูปแบบ</t>
  </si>
  <si>
    <t>ข้อที่  10  รักษ์ธรรมชาติและสิ่งแวดล้อม</t>
  </si>
  <si>
    <t>รวม  (9)</t>
  </si>
  <si>
    <t>ปลูกฝังความรักและหวงแหนทรัพยากรธรรมชาติ</t>
  </si>
  <si>
    <t>1. มีจิตสำนักที่ดี  ร่วมมือกันอนุรักษ์ทรัพยากรธรรมชาติให้อยู่บนโลกนี้อย่างยาวนาน</t>
  </si>
  <si>
    <t>2. ทำกิจกรรมบำเพ็ญประโยชน์ในด้านการอนุรักษ์ทรัพยากรธรรมชาติ</t>
  </si>
  <si>
    <t>3. รู้จักคุณค่าของทรัพยากรธรรมชาติและสิ่งแวดล้อม</t>
  </si>
  <si>
    <t>ข้อที่  11 พร้อมออกกำลังกาย</t>
  </si>
  <si>
    <t>ออกกำลังกายเพื่อให้เจริญเติบโตอย่างสมวัย  มีพลานามัยสมบูรณ์  แข็งแรง</t>
  </si>
  <si>
    <t>1.  ทำกิจกรรมนันทนาการ  เช่น  กิจกรรมเข้าจัหวะหน้าเสาธง  เล่นดนตรี  ร้องเพลง  เต้นรำ  เป็นต้น</t>
  </si>
  <si>
    <t>2.  มีการฝึกความแข็งแรงของร่างกายและความยืดหยุ่นของกล้ามเนื้อสม่ำเสมอ</t>
  </si>
  <si>
    <t>รวม  (6)</t>
  </si>
  <si>
    <t>แบบสรุปคุณลักษณะอันพึงประสงค์</t>
  </si>
  <si>
    <t>ชื่อ  -  สกุล</t>
  </si>
  <si>
    <t>คุณลักษณะข้อที่</t>
  </si>
  <si>
    <t>รวม</t>
  </si>
  <si>
    <t>ดี</t>
  </si>
  <si>
    <t>ผ่าน</t>
  </si>
  <si>
    <t>ไม่ผ่าน</t>
  </si>
  <si>
    <t>แบบสรุปคุณลักษณะอันพึงประสงค์ปลายปี</t>
  </si>
  <si>
    <t>สรุปผล</t>
  </si>
  <si>
    <t>ผลการประเมินปลายปี</t>
  </si>
  <si>
    <t>ปีการศึกษา  2558</t>
  </si>
  <si>
    <t>ชื่อ - สกุล</t>
  </si>
  <si>
    <t>ข้อที่  1</t>
  </si>
  <si>
    <t>ข้อที่  2</t>
  </si>
  <si>
    <t>ข้อที่  3</t>
  </si>
  <si>
    <t>ข้อที่  4</t>
  </si>
  <si>
    <t>ข้อที่  5</t>
  </si>
  <si>
    <t>ข้อที่  6</t>
  </si>
  <si>
    <t>ข้อที่  7</t>
  </si>
  <si>
    <t>ข้อที่  8</t>
  </si>
  <si>
    <t>ปลายปี</t>
  </si>
  <si>
    <t>ข้อที่  9</t>
  </si>
  <si>
    <t>ข้อที่  10</t>
  </si>
  <si>
    <t>ข้อที่  11</t>
  </si>
  <si>
    <t>แบบสรุปผลการประเมินคุณลักษณะอันพึงประสงค์ปลายปี  รายข้อ</t>
  </si>
  <si>
    <t>เด็กหญิงอรัญญา ขิกขำ</t>
  </si>
  <si>
    <t>เด็กหญิงกาลัญญุตา  คงชุม</t>
  </si>
  <si>
    <t>เด็กหญิงกรองทอง  อภัยพงษ์</t>
  </si>
  <si>
    <t>เด็กหญิงทิพปภา  นิลภู</t>
  </si>
  <si>
    <t>เด็กหญิงรสิตา  สองพัง</t>
  </si>
  <si>
    <t>เด็กชายภูผา  ดำยัง</t>
  </si>
  <si>
    <t>เด็กชายณัฐพงษ์  โยมา</t>
  </si>
  <si>
    <t>เด็กชายธีระพงษ์   หะหมาน</t>
  </si>
  <si>
    <t>เด็กชายวิรัช   ทองพลับ</t>
  </si>
  <si>
    <t>เด็กชายพิทวัตร  สองเมือง</t>
  </si>
  <si>
    <t>เด็กชายอรรถชัย  ชุมเชื้อ</t>
  </si>
  <si>
    <t>เด็กชายสิริวิชญ์  แซะหมาด</t>
  </si>
  <si>
    <t>เด็กชายเสฏฐวุฒิ  หะหมาน</t>
  </si>
  <si>
    <t>เด็กชายศิริพล  ชุมฤทธิ์</t>
  </si>
  <si>
    <t>เด็กชายสิทธิชัย   ชุมฤทธิ์</t>
  </si>
  <si>
    <t>เด็กชายกีรติ  จ่าไทร</t>
  </si>
  <si>
    <t>เด็กชายวุฒิพงษ์   นิลวงษ์</t>
  </si>
  <si>
    <t>เด็กชายอนุวิทย์  สมจริง</t>
  </si>
  <si>
    <t>เด็กชายพีรพล  รอดคืน</t>
  </si>
  <si>
    <t>เด็กหญิงชลดา  สามารถ</t>
  </si>
  <si>
    <t>เด็กหญิงนันทนา  ทองฤทธิ์</t>
  </si>
  <si>
    <t>เด็กหญิงแพรวา   หะหมาน</t>
  </si>
  <si>
    <t>เด็กหญิงนันธิตา  ขิกขำ</t>
  </si>
  <si>
    <t>เด็กหญิงนริศรา  ชื่นแก้ว</t>
  </si>
  <si>
    <t>เด็กหญิงธันยพร  นิลภู</t>
  </si>
  <si>
    <t>เด็กหญิงพัณณิตา  ทองเกื้อ</t>
  </si>
  <si>
    <t>ปีการศึกษา  2558  ชั้นประถมศึกษาปีที่  5</t>
  </si>
  <si>
    <t>ชั้นประถมศึกษาปีที่  5</t>
  </si>
  <si>
    <t>ดีเยี่ยม</t>
  </si>
  <si>
    <t>ü</t>
  </si>
  <si>
    <t>เฉลี่ย</t>
  </si>
  <si>
    <t>ค่าเบี่ยงเบนมาตรฐาน(sd)</t>
  </si>
  <si>
    <t>เฉลี่ยร้อยละ</t>
  </si>
  <si>
    <t>เด็กชายอนันทชัย รองเดช</t>
  </si>
  <si>
    <t>เด็กชายภานุพงศ์ ทวนดำ</t>
  </si>
  <si>
    <t>เด็กชายศราวุธ หะหมาน</t>
  </si>
  <si>
    <t>เด็กชายกฤษฎา สาธรณ์</t>
  </si>
  <si>
    <t>เด็กชายทิวานนท์ อภัยพงษ์</t>
  </si>
  <si>
    <t>เด็กชายอัครวินทร์ สงยอด</t>
  </si>
  <si>
    <t>เด็กชายพีระพัฒน์ ศรีเกตุ</t>
  </si>
  <si>
    <t>เด็กชายธนพัฒน์ รักเพ็ชร์</t>
  </si>
  <si>
    <t>เด็กชายโยธิน เขียดนุ้ย</t>
  </si>
  <si>
    <t>เด็กชายจิตรกร รักฤทธิ์</t>
  </si>
  <si>
    <t>เด็กชาย นวัตกรณ์ ฉิมเรือง</t>
  </si>
  <si>
    <t>เด็กหญิงธวัลรัตน์ สังข์งาม</t>
  </si>
  <si>
    <t>เด็กหญิงกุลนัดดา ขันนุ้ย</t>
  </si>
  <si>
    <t>เด็กหญิงฤทัยวรรณ เกตุดำ</t>
  </si>
  <si>
    <t>เด็กหญิงขวัญสิริ เกตุดำ</t>
  </si>
  <si>
    <t>เด็กหญิงกนกวรรณ คงทองฉิม</t>
  </si>
  <si>
    <t>เด็กหญิงสุชาดา สมจริง</t>
  </si>
  <si>
    <t>เด็กหญิงกันย์ชนก ศรีเกตุ</t>
  </si>
  <si>
    <t>เด็กหญิงกนกวรรณ สังแทน</t>
  </si>
  <si>
    <t>เด็กหญิงวีรวดี กังแฮ</t>
  </si>
  <si>
    <t>เด็กหญิงณัฐณิชา สมจริง</t>
  </si>
  <si>
    <t>เด็กหญิงญิงวรางคณา สืบชมภู</t>
  </si>
  <si>
    <t>เด็กหญิงไพลิน ถิ่นนา</t>
  </si>
  <si>
    <t>เด็กหญิงผกากรอง ทองรอด</t>
  </si>
  <si>
    <t>ชั้นประถมศึกษาปีที่  6  ภาคเรียนที่  1  ปีการศึกษา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</si>
</sst>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textRotation="90"/>
    </xf>
    <xf numFmtId="0" fontId="3" fillId="0" borderId="1" xfId="0" applyFont="1" applyBorder="1" applyAlignment="1">
      <alignment horizontal="left" textRotation="90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9" xfId="0" applyFont="1" applyBorder="1"/>
    <xf numFmtId="0" fontId="2" fillId="0" borderId="6" xfId="0" applyFont="1" applyBorder="1"/>
    <xf numFmtId="2" fontId="2" fillId="0" borderId="6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1</xdr:col>
      <xdr:colOff>352425</xdr:colOff>
      <xdr:row>2</xdr:row>
      <xdr:rowOff>180975</xdr:rowOff>
    </xdr:to>
    <xdr:pic>
      <xdr:nvPicPr>
        <xdr:cNvPr id="2" name="รูปภาพ 1" descr="นาทุ่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654504" cy="649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1</xdr:col>
      <xdr:colOff>352425</xdr:colOff>
      <xdr:row>2</xdr:row>
      <xdr:rowOff>180975</xdr:rowOff>
    </xdr:to>
    <xdr:pic>
      <xdr:nvPicPr>
        <xdr:cNvPr id="2" name="รูปภาพ 1" descr="นาทุ่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0" zoomScale="80" zoomScaleNormal="80" workbookViewId="0">
      <selection activeCell="I9" sqref="I9"/>
    </sheetView>
  </sheetViews>
  <sheetFormatPr defaultColWidth="9" defaultRowHeight="21"/>
  <cols>
    <col min="1" max="1" width="5.140625" style="1" customWidth="1"/>
    <col min="2" max="2" width="28.5703125" style="1" customWidth="1"/>
    <col min="3" max="3" width="3.7109375" style="1" customWidth="1"/>
    <col min="4" max="4" width="3.42578125" style="1" customWidth="1"/>
    <col min="5" max="5" width="5.5703125" style="1" customWidth="1"/>
    <col min="6" max="6" width="6" style="1" customWidth="1"/>
    <col min="7" max="7" width="3.7109375" style="1" customWidth="1"/>
    <col min="8" max="8" width="10.28515625" style="1" customWidth="1"/>
    <col min="9" max="9" width="7.85546875" style="1" customWidth="1"/>
    <col min="10" max="10" width="5.85546875" style="1" customWidth="1"/>
    <col min="11" max="11" width="6.42578125" style="1" customWidth="1"/>
    <col min="12" max="12" width="5.5703125" style="1" customWidth="1"/>
    <col min="13" max="13" width="8" style="1" customWidth="1"/>
    <col min="14" max="14" width="7.85546875" style="1" customWidth="1"/>
    <col min="15" max="15" width="5.42578125" style="1" customWidth="1"/>
    <col min="16" max="16" width="5.140625" style="1" customWidth="1"/>
    <col min="17" max="17" width="9.5703125" style="1" customWidth="1"/>
    <col min="18" max="16384" width="9" style="1"/>
  </cols>
  <sheetData>
    <row r="1" spans="1:17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6.75" customHeight="1"/>
    <row r="5" spans="1:17" ht="71.25" customHeight="1">
      <c r="A5" s="47" t="s">
        <v>3</v>
      </c>
      <c r="B5" s="47" t="s">
        <v>4</v>
      </c>
      <c r="C5" s="49" t="s">
        <v>5</v>
      </c>
      <c r="D5" s="50"/>
      <c r="E5" s="50"/>
      <c r="F5" s="50"/>
      <c r="G5" s="51"/>
      <c r="H5" s="42" t="s">
        <v>6</v>
      </c>
      <c r="I5" s="44"/>
      <c r="J5" s="42" t="s">
        <v>7</v>
      </c>
      <c r="K5" s="43"/>
      <c r="L5" s="44"/>
      <c r="M5" s="42" t="s">
        <v>8</v>
      </c>
      <c r="N5" s="43"/>
      <c r="O5" s="44"/>
      <c r="P5" s="45" t="s">
        <v>30</v>
      </c>
      <c r="Q5" s="45" t="s">
        <v>9</v>
      </c>
    </row>
    <row r="6" spans="1:17" ht="153.75" customHeight="1">
      <c r="A6" s="48"/>
      <c r="B6" s="48"/>
      <c r="C6" s="4" t="s">
        <v>10</v>
      </c>
      <c r="D6" s="4" t="s">
        <v>11</v>
      </c>
      <c r="E6" s="5" t="s">
        <v>12</v>
      </c>
      <c r="F6" s="5" t="s">
        <v>13</v>
      </c>
      <c r="G6" s="4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22</v>
      </c>
      <c r="P6" s="46"/>
      <c r="Q6" s="46"/>
    </row>
    <row r="7" spans="1:17" ht="20.25" customHeight="1">
      <c r="A7" s="3">
        <v>1</v>
      </c>
      <c r="B7" s="9" t="s">
        <v>148</v>
      </c>
      <c r="C7" s="31">
        <v>3</v>
      </c>
      <c r="D7" s="31">
        <v>3</v>
      </c>
      <c r="E7" s="31">
        <v>3</v>
      </c>
      <c r="F7" s="31">
        <v>3</v>
      </c>
      <c r="G7" s="31">
        <v>3</v>
      </c>
      <c r="H7" s="31">
        <v>3</v>
      </c>
      <c r="I7" s="31">
        <v>3</v>
      </c>
      <c r="J7" s="31">
        <v>3</v>
      </c>
      <c r="K7" s="31">
        <v>3</v>
      </c>
      <c r="L7" s="32">
        <v>2</v>
      </c>
      <c r="M7" s="31">
        <v>3</v>
      </c>
      <c r="N7" s="31">
        <v>3</v>
      </c>
      <c r="O7" s="31">
        <v>3</v>
      </c>
      <c r="P7" s="31">
        <f>SUM(C7:O7)</f>
        <v>38</v>
      </c>
      <c r="Q7" s="31" t="str">
        <f>IF(P7&gt;34,"ดีเยี่ยม",IF(P7&gt;30,"ดี",IF(P7&gt;26,"ผ่าน")))</f>
        <v>ดีเยี่ยม</v>
      </c>
    </row>
    <row r="8" spans="1:17" ht="20.25" customHeight="1">
      <c r="A8" s="3">
        <v>2</v>
      </c>
      <c r="B8" s="9" t="s">
        <v>149</v>
      </c>
      <c r="C8" s="31">
        <v>3</v>
      </c>
      <c r="D8" s="31">
        <v>3</v>
      </c>
      <c r="E8" s="31">
        <v>3</v>
      </c>
      <c r="F8" s="31">
        <v>3</v>
      </c>
      <c r="G8" s="31">
        <v>3</v>
      </c>
      <c r="H8" s="31">
        <v>3</v>
      </c>
      <c r="I8" s="31">
        <v>3</v>
      </c>
      <c r="J8" s="31">
        <v>3</v>
      </c>
      <c r="K8" s="31">
        <v>3</v>
      </c>
      <c r="L8" s="32">
        <v>2</v>
      </c>
      <c r="M8" s="31">
        <v>3</v>
      </c>
      <c r="N8" s="31">
        <v>3</v>
      </c>
      <c r="O8" s="31">
        <v>3</v>
      </c>
      <c r="P8" s="31">
        <f t="shared" ref="P8:P18" si="0">SUM(C8:O8)</f>
        <v>38</v>
      </c>
      <c r="Q8" s="31" t="str">
        <f t="shared" ref="Q8:Q17" si="1">IF(P8&gt;34,"ดีเยี่ยม",IF(P8&gt;30,"ดี",IF(P8&gt;26,"ผ่าน")))</f>
        <v>ดีเยี่ยม</v>
      </c>
    </row>
    <row r="9" spans="1:17" ht="20.25" customHeight="1">
      <c r="A9" s="3">
        <v>3</v>
      </c>
      <c r="B9" s="9" t="s">
        <v>150</v>
      </c>
      <c r="C9" s="31">
        <v>3</v>
      </c>
      <c r="D9" s="31">
        <v>3</v>
      </c>
      <c r="E9" s="31">
        <v>3</v>
      </c>
      <c r="F9" s="31">
        <v>3</v>
      </c>
      <c r="G9" s="31">
        <v>3</v>
      </c>
      <c r="H9" s="31">
        <v>3</v>
      </c>
      <c r="I9" s="31">
        <v>3</v>
      </c>
      <c r="J9" s="31">
        <v>3</v>
      </c>
      <c r="K9" s="31">
        <v>3</v>
      </c>
      <c r="L9" s="32">
        <v>2</v>
      </c>
      <c r="M9" s="31">
        <v>3</v>
      </c>
      <c r="N9" s="31">
        <v>3</v>
      </c>
      <c r="O9" s="31">
        <v>3</v>
      </c>
      <c r="P9" s="31">
        <f t="shared" si="0"/>
        <v>38</v>
      </c>
      <c r="Q9" s="31" t="str">
        <f t="shared" si="1"/>
        <v>ดีเยี่ยม</v>
      </c>
    </row>
    <row r="10" spans="1:17" ht="20.25" customHeight="1">
      <c r="A10" s="3">
        <v>4</v>
      </c>
      <c r="B10" s="9" t="s">
        <v>151</v>
      </c>
      <c r="C10" s="31">
        <v>3</v>
      </c>
      <c r="D10" s="31">
        <v>3</v>
      </c>
      <c r="E10" s="31">
        <v>3</v>
      </c>
      <c r="F10" s="31">
        <v>3</v>
      </c>
      <c r="G10" s="31">
        <v>3</v>
      </c>
      <c r="H10" s="31">
        <v>3</v>
      </c>
      <c r="I10" s="31">
        <v>3</v>
      </c>
      <c r="J10" s="31">
        <v>3</v>
      </c>
      <c r="K10" s="31">
        <v>3</v>
      </c>
      <c r="L10" s="32">
        <v>2</v>
      </c>
      <c r="M10" s="31">
        <v>3</v>
      </c>
      <c r="N10" s="31">
        <v>3</v>
      </c>
      <c r="O10" s="31">
        <v>3</v>
      </c>
      <c r="P10" s="31">
        <f t="shared" si="0"/>
        <v>38</v>
      </c>
      <c r="Q10" s="31" t="str">
        <f t="shared" si="1"/>
        <v>ดีเยี่ยม</v>
      </c>
    </row>
    <row r="11" spans="1:17" ht="20.25" customHeight="1">
      <c r="A11" s="3">
        <v>5</v>
      </c>
      <c r="B11" s="9" t="s">
        <v>152</v>
      </c>
      <c r="C11" s="31">
        <v>3</v>
      </c>
      <c r="D11" s="31">
        <v>3</v>
      </c>
      <c r="E11" s="31">
        <v>3</v>
      </c>
      <c r="F11" s="31">
        <v>3</v>
      </c>
      <c r="G11" s="31">
        <v>3</v>
      </c>
      <c r="H11" s="31">
        <v>3</v>
      </c>
      <c r="I11" s="31">
        <v>3</v>
      </c>
      <c r="J11" s="31">
        <v>3</v>
      </c>
      <c r="K11" s="31">
        <v>3</v>
      </c>
      <c r="L11" s="32">
        <v>3</v>
      </c>
      <c r="M11" s="31">
        <v>3</v>
      </c>
      <c r="N11" s="31">
        <v>3</v>
      </c>
      <c r="O11" s="31">
        <v>3</v>
      </c>
      <c r="P11" s="31">
        <f t="shared" si="0"/>
        <v>39</v>
      </c>
      <c r="Q11" s="31" t="str">
        <f t="shared" si="1"/>
        <v>ดีเยี่ยม</v>
      </c>
    </row>
    <row r="12" spans="1:17" ht="20.25" customHeight="1">
      <c r="A12" s="3">
        <v>6</v>
      </c>
      <c r="B12" s="9" t="s">
        <v>153</v>
      </c>
      <c r="C12" s="31">
        <v>3</v>
      </c>
      <c r="D12" s="31">
        <v>3</v>
      </c>
      <c r="E12" s="31">
        <v>3</v>
      </c>
      <c r="F12" s="31">
        <v>3</v>
      </c>
      <c r="G12" s="31">
        <v>3</v>
      </c>
      <c r="H12" s="31">
        <v>3</v>
      </c>
      <c r="I12" s="31">
        <v>3</v>
      </c>
      <c r="J12" s="31">
        <v>3</v>
      </c>
      <c r="K12" s="31">
        <v>3</v>
      </c>
      <c r="L12" s="32">
        <v>3</v>
      </c>
      <c r="M12" s="31">
        <v>3</v>
      </c>
      <c r="N12" s="31">
        <v>3</v>
      </c>
      <c r="O12" s="31">
        <v>3</v>
      </c>
      <c r="P12" s="31">
        <f t="shared" si="0"/>
        <v>39</v>
      </c>
      <c r="Q12" s="31" t="str">
        <f t="shared" si="1"/>
        <v>ดีเยี่ยม</v>
      </c>
    </row>
    <row r="13" spans="1:17" ht="20.25" customHeight="1">
      <c r="A13" s="3">
        <v>7</v>
      </c>
      <c r="B13" s="9" t="s">
        <v>154</v>
      </c>
      <c r="C13" s="31">
        <v>3</v>
      </c>
      <c r="D13" s="31">
        <v>3</v>
      </c>
      <c r="E13" s="31">
        <v>3</v>
      </c>
      <c r="F13" s="31">
        <v>3</v>
      </c>
      <c r="G13" s="31">
        <v>3</v>
      </c>
      <c r="H13" s="31">
        <v>3</v>
      </c>
      <c r="I13" s="31">
        <v>3</v>
      </c>
      <c r="J13" s="31">
        <v>3</v>
      </c>
      <c r="K13" s="31">
        <v>3</v>
      </c>
      <c r="L13" s="32">
        <v>2</v>
      </c>
      <c r="M13" s="31">
        <v>3</v>
      </c>
      <c r="N13" s="31">
        <v>3</v>
      </c>
      <c r="O13" s="31">
        <v>3</v>
      </c>
      <c r="P13" s="31">
        <f t="shared" si="0"/>
        <v>38</v>
      </c>
      <c r="Q13" s="31" t="str">
        <f t="shared" si="1"/>
        <v>ดีเยี่ยม</v>
      </c>
    </row>
    <row r="14" spans="1:17" ht="20.25" customHeight="1">
      <c r="A14" s="3">
        <v>8</v>
      </c>
      <c r="B14" s="9" t="s">
        <v>155</v>
      </c>
      <c r="C14" s="31">
        <v>3</v>
      </c>
      <c r="D14" s="31">
        <v>3</v>
      </c>
      <c r="E14" s="31">
        <v>3</v>
      </c>
      <c r="F14" s="31">
        <v>3</v>
      </c>
      <c r="G14" s="31">
        <v>3</v>
      </c>
      <c r="H14" s="31">
        <v>3</v>
      </c>
      <c r="I14" s="31">
        <v>3</v>
      </c>
      <c r="J14" s="31">
        <v>3</v>
      </c>
      <c r="K14" s="31">
        <v>3</v>
      </c>
      <c r="L14" s="32">
        <v>2</v>
      </c>
      <c r="M14" s="31">
        <v>3</v>
      </c>
      <c r="N14" s="31">
        <v>3</v>
      </c>
      <c r="O14" s="31">
        <v>3</v>
      </c>
      <c r="P14" s="31">
        <f t="shared" si="0"/>
        <v>38</v>
      </c>
      <c r="Q14" s="31" t="str">
        <f t="shared" si="1"/>
        <v>ดีเยี่ยม</v>
      </c>
    </row>
    <row r="15" spans="1:17" ht="20.25" customHeight="1">
      <c r="A15" s="3">
        <v>9</v>
      </c>
      <c r="B15" s="9" t="s">
        <v>156</v>
      </c>
      <c r="C15" s="31">
        <v>3</v>
      </c>
      <c r="D15" s="31">
        <v>3</v>
      </c>
      <c r="E15" s="31">
        <v>3</v>
      </c>
      <c r="F15" s="31">
        <v>3</v>
      </c>
      <c r="G15" s="31">
        <v>3</v>
      </c>
      <c r="H15" s="31">
        <v>3</v>
      </c>
      <c r="I15" s="31">
        <v>3</v>
      </c>
      <c r="J15" s="31">
        <v>3</v>
      </c>
      <c r="K15" s="31">
        <v>3</v>
      </c>
      <c r="L15" s="32">
        <v>3</v>
      </c>
      <c r="M15" s="31">
        <v>3</v>
      </c>
      <c r="N15" s="31">
        <v>3</v>
      </c>
      <c r="O15" s="31">
        <v>3</v>
      </c>
      <c r="P15" s="31">
        <f t="shared" si="0"/>
        <v>39</v>
      </c>
      <c r="Q15" s="31" t="str">
        <f t="shared" si="1"/>
        <v>ดีเยี่ยม</v>
      </c>
    </row>
    <row r="16" spans="1:17" s="6" customFormat="1" ht="20.25" customHeight="1">
      <c r="A16" s="25">
        <v>10</v>
      </c>
      <c r="B16" s="9" t="s">
        <v>157</v>
      </c>
      <c r="C16" s="31">
        <v>3</v>
      </c>
      <c r="D16" s="31">
        <v>3</v>
      </c>
      <c r="E16" s="31">
        <v>3</v>
      </c>
      <c r="F16" s="31">
        <v>3</v>
      </c>
      <c r="G16" s="31">
        <v>3</v>
      </c>
      <c r="H16" s="31">
        <v>3</v>
      </c>
      <c r="I16" s="31">
        <v>3</v>
      </c>
      <c r="J16" s="31">
        <v>3</v>
      </c>
      <c r="K16" s="31">
        <v>3</v>
      </c>
      <c r="L16" s="32">
        <v>2</v>
      </c>
      <c r="M16" s="31">
        <v>3</v>
      </c>
      <c r="N16" s="31">
        <v>3</v>
      </c>
      <c r="O16" s="31">
        <v>3</v>
      </c>
      <c r="P16" s="31">
        <f t="shared" si="0"/>
        <v>38</v>
      </c>
      <c r="Q16" s="31" t="str">
        <f t="shared" si="1"/>
        <v>ดีเยี่ยม</v>
      </c>
    </row>
    <row r="17" spans="1:17" s="6" customFormat="1" ht="20.25" customHeight="1">
      <c r="A17" s="25">
        <v>11</v>
      </c>
      <c r="B17" s="9" t="s">
        <v>158</v>
      </c>
      <c r="C17" s="31">
        <v>3</v>
      </c>
      <c r="D17" s="31">
        <v>3</v>
      </c>
      <c r="E17" s="31">
        <v>3</v>
      </c>
      <c r="F17" s="31">
        <v>3</v>
      </c>
      <c r="G17" s="31">
        <v>3</v>
      </c>
      <c r="H17" s="31">
        <v>3</v>
      </c>
      <c r="I17" s="31">
        <v>3</v>
      </c>
      <c r="J17" s="31">
        <v>3</v>
      </c>
      <c r="K17" s="31">
        <v>3</v>
      </c>
      <c r="L17" s="32">
        <v>3</v>
      </c>
      <c r="M17" s="31">
        <v>3</v>
      </c>
      <c r="N17" s="31">
        <v>3</v>
      </c>
      <c r="O17" s="31">
        <v>3</v>
      </c>
      <c r="P17" s="31">
        <f t="shared" si="0"/>
        <v>39</v>
      </c>
      <c r="Q17" s="31" t="str">
        <f t="shared" si="1"/>
        <v>ดีเยี่ยม</v>
      </c>
    </row>
    <row r="18" spans="1:17" s="6" customFormat="1" ht="19.5" customHeight="1">
      <c r="A18" s="30">
        <v>12</v>
      </c>
      <c r="B18" s="9" t="s">
        <v>159</v>
      </c>
      <c r="C18" s="31">
        <v>3</v>
      </c>
      <c r="D18" s="31">
        <v>3</v>
      </c>
      <c r="E18" s="31">
        <v>3</v>
      </c>
      <c r="F18" s="31">
        <v>3</v>
      </c>
      <c r="G18" s="31">
        <v>3</v>
      </c>
      <c r="H18" s="31">
        <v>3</v>
      </c>
      <c r="I18" s="31">
        <v>3</v>
      </c>
      <c r="J18" s="31">
        <v>3</v>
      </c>
      <c r="K18" s="31">
        <v>3</v>
      </c>
      <c r="L18" s="32">
        <v>2</v>
      </c>
      <c r="M18" s="31">
        <v>3</v>
      </c>
      <c r="N18" s="31">
        <v>3</v>
      </c>
      <c r="O18" s="31">
        <v>3</v>
      </c>
      <c r="P18" s="31">
        <f t="shared" si="0"/>
        <v>38</v>
      </c>
      <c r="Q18" s="31" t="str">
        <f>IF(P18&gt;34,"ดีเยี่ยม",IF(P18&gt;30,"ดี",IF(P18&gt;26,"ผ่าน")))</f>
        <v>ดีเยี่ยม</v>
      </c>
    </row>
    <row r="19" spans="1:17" ht="63.75" customHeight="1">
      <c r="A19" s="47" t="s">
        <v>3</v>
      </c>
      <c r="B19" s="47" t="s">
        <v>4</v>
      </c>
      <c r="C19" s="49" t="s">
        <v>5</v>
      </c>
      <c r="D19" s="50"/>
      <c r="E19" s="50"/>
      <c r="F19" s="50"/>
      <c r="G19" s="51"/>
      <c r="H19" s="42" t="s">
        <v>6</v>
      </c>
      <c r="I19" s="44"/>
      <c r="J19" s="42" t="s">
        <v>7</v>
      </c>
      <c r="K19" s="43"/>
      <c r="L19" s="44"/>
      <c r="M19" s="42" t="s">
        <v>8</v>
      </c>
      <c r="N19" s="43"/>
      <c r="O19" s="44"/>
      <c r="P19" s="45" t="s">
        <v>30</v>
      </c>
      <c r="Q19" s="45" t="s">
        <v>9</v>
      </c>
    </row>
    <row r="20" spans="1:17" ht="150.75" customHeight="1">
      <c r="A20" s="48"/>
      <c r="B20" s="48"/>
      <c r="C20" s="4" t="s">
        <v>10</v>
      </c>
      <c r="D20" s="4" t="s">
        <v>11</v>
      </c>
      <c r="E20" s="5" t="s">
        <v>12</v>
      </c>
      <c r="F20" s="5" t="s">
        <v>13</v>
      </c>
      <c r="G20" s="4" t="s">
        <v>14</v>
      </c>
      <c r="H20" s="5" t="s">
        <v>15</v>
      </c>
      <c r="I20" s="5" t="s">
        <v>16</v>
      </c>
      <c r="J20" s="5" t="s">
        <v>17</v>
      </c>
      <c r="K20" s="5" t="s">
        <v>18</v>
      </c>
      <c r="L20" s="5" t="s">
        <v>19</v>
      </c>
      <c r="M20" s="5" t="s">
        <v>20</v>
      </c>
      <c r="N20" s="5" t="s">
        <v>21</v>
      </c>
      <c r="O20" s="5" t="s">
        <v>22</v>
      </c>
      <c r="P20" s="46"/>
      <c r="Q20" s="46"/>
    </row>
    <row r="21" spans="1:17" ht="19.5" customHeight="1">
      <c r="A21" s="29">
        <v>13</v>
      </c>
      <c r="B21" s="9" t="s">
        <v>160</v>
      </c>
      <c r="C21" s="31">
        <v>3</v>
      </c>
      <c r="D21" s="31">
        <v>3</v>
      </c>
      <c r="E21" s="31">
        <v>3</v>
      </c>
      <c r="F21" s="31">
        <v>3</v>
      </c>
      <c r="G21" s="31">
        <v>3</v>
      </c>
      <c r="H21" s="31">
        <v>3</v>
      </c>
      <c r="I21" s="31">
        <v>3</v>
      </c>
      <c r="J21" s="31">
        <v>3</v>
      </c>
      <c r="K21" s="31">
        <v>3</v>
      </c>
      <c r="L21" s="32">
        <v>2</v>
      </c>
      <c r="M21" s="31">
        <v>3</v>
      </c>
      <c r="N21" s="31">
        <v>3</v>
      </c>
      <c r="O21" s="31">
        <v>3</v>
      </c>
      <c r="P21" s="31">
        <f t="shared" ref="P21:P28" si="2">SUM(C21:O21)</f>
        <v>38</v>
      </c>
      <c r="Q21" s="31" t="str">
        <f t="shared" ref="Q21:Q28" si="3">IF(P21&gt;34,"ดีเยี่ยม",IF(P21&gt;30,"ดี",IF(P21&gt;26,"ผ่าน")))</f>
        <v>ดีเยี่ยม</v>
      </c>
    </row>
    <row r="22" spans="1:17" ht="19.5" customHeight="1">
      <c r="A22" s="29">
        <v>14</v>
      </c>
      <c r="B22" s="9" t="s">
        <v>161</v>
      </c>
      <c r="C22" s="31">
        <v>3</v>
      </c>
      <c r="D22" s="31">
        <v>3</v>
      </c>
      <c r="E22" s="31">
        <v>3</v>
      </c>
      <c r="F22" s="31">
        <v>3</v>
      </c>
      <c r="G22" s="31">
        <v>3</v>
      </c>
      <c r="H22" s="31">
        <v>3</v>
      </c>
      <c r="I22" s="31">
        <v>3</v>
      </c>
      <c r="J22" s="31">
        <v>3</v>
      </c>
      <c r="K22" s="31">
        <v>3</v>
      </c>
      <c r="L22" s="32">
        <v>3</v>
      </c>
      <c r="M22" s="31">
        <v>3</v>
      </c>
      <c r="N22" s="31">
        <v>3</v>
      </c>
      <c r="O22" s="31">
        <v>3</v>
      </c>
      <c r="P22" s="31">
        <f t="shared" si="2"/>
        <v>39</v>
      </c>
      <c r="Q22" s="31" t="str">
        <f t="shared" si="3"/>
        <v>ดีเยี่ยม</v>
      </c>
    </row>
    <row r="23" spans="1:17" ht="19.5" customHeight="1">
      <c r="A23" s="29">
        <v>15</v>
      </c>
      <c r="B23" s="9" t="s">
        <v>162</v>
      </c>
      <c r="C23" s="31">
        <v>3</v>
      </c>
      <c r="D23" s="31">
        <v>3</v>
      </c>
      <c r="E23" s="31">
        <v>3</v>
      </c>
      <c r="F23" s="31">
        <v>3</v>
      </c>
      <c r="G23" s="31">
        <v>3</v>
      </c>
      <c r="H23" s="31">
        <v>3</v>
      </c>
      <c r="I23" s="31">
        <v>3</v>
      </c>
      <c r="J23" s="31">
        <v>3</v>
      </c>
      <c r="K23" s="31">
        <v>3</v>
      </c>
      <c r="L23" s="32">
        <v>2</v>
      </c>
      <c r="M23" s="31">
        <v>3</v>
      </c>
      <c r="N23" s="31">
        <v>3</v>
      </c>
      <c r="O23" s="31">
        <v>3</v>
      </c>
      <c r="P23" s="31">
        <f t="shared" si="2"/>
        <v>38</v>
      </c>
      <c r="Q23" s="31" t="str">
        <f t="shared" si="3"/>
        <v>ดีเยี่ยม</v>
      </c>
    </row>
    <row r="24" spans="1:17" ht="19.5" customHeight="1">
      <c r="A24" s="29">
        <v>16</v>
      </c>
      <c r="B24" s="9" t="s">
        <v>163</v>
      </c>
      <c r="C24" s="31">
        <v>3</v>
      </c>
      <c r="D24" s="31">
        <v>3</v>
      </c>
      <c r="E24" s="31">
        <v>3</v>
      </c>
      <c r="F24" s="31">
        <v>3</v>
      </c>
      <c r="G24" s="31">
        <v>3</v>
      </c>
      <c r="H24" s="31">
        <v>3</v>
      </c>
      <c r="I24" s="31">
        <v>3</v>
      </c>
      <c r="J24" s="31">
        <v>3</v>
      </c>
      <c r="K24" s="31">
        <v>3</v>
      </c>
      <c r="L24" s="32">
        <v>3</v>
      </c>
      <c r="M24" s="31">
        <v>3</v>
      </c>
      <c r="N24" s="31">
        <v>3</v>
      </c>
      <c r="O24" s="31">
        <v>3</v>
      </c>
      <c r="P24" s="31">
        <f t="shared" si="2"/>
        <v>39</v>
      </c>
      <c r="Q24" s="31" t="str">
        <f t="shared" si="3"/>
        <v>ดีเยี่ยม</v>
      </c>
    </row>
    <row r="25" spans="1:17" ht="19.5" customHeight="1">
      <c r="A25" s="29">
        <v>17</v>
      </c>
      <c r="B25" s="9" t="s">
        <v>164</v>
      </c>
      <c r="C25" s="31">
        <v>3</v>
      </c>
      <c r="D25" s="31">
        <v>3</v>
      </c>
      <c r="E25" s="31">
        <v>3</v>
      </c>
      <c r="F25" s="31">
        <v>3</v>
      </c>
      <c r="G25" s="31">
        <v>3</v>
      </c>
      <c r="H25" s="31">
        <v>3</v>
      </c>
      <c r="I25" s="31">
        <v>3</v>
      </c>
      <c r="J25" s="31">
        <v>3</v>
      </c>
      <c r="K25" s="31">
        <v>3</v>
      </c>
      <c r="L25" s="32">
        <v>3</v>
      </c>
      <c r="M25" s="31">
        <v>3</v>
      </c>
      <c r="N25" s="31">
        <v>3</v>
      </c>
      <c r="O25" s="31">
        <v>3</v>
      </c>
      <c r="P25" s="31">
        <f t="shared" si="2"/>
        <v>39</v>
      </c>
      <c r="Q25" s="31" t="str">
        <f t="shared" si="3"/>
        <v>ดีเยี่ยม</v>
      </c>
    </row>
    <row r="26" spans="1:17" ht="19.5" customHeight="1">
      <c r="A26" s="29">
        <v>18</v>
      </c>
      <c r="B26" s="9" t="s">
        <v>165</v>
      </c>
      <c r="C26" s="31">
        <v>3</v>
      </c>
      <c r="D26" s="31">
        <v>3</v>
      </c>
      <c r="E26" s="31">
        <v>3</v>
      </c>
      <c r="F26" s="31">
        <v>3</v>
      </c>
      <c r="G26" s="31">
        <v>3</v>
      </c>
      <c r="H26" s="31">
        <v>3</v>
      </c>
      <c r="I26" s="31">
        <v>3</v>
      </c>
      <c r="J26" s="31">
        <v>3</v>
      </c>
      <c r="K26" s="31">
        <v>3</v>
      </c>
      <c r="L26" s="32">
        <v>2</v>
      </c>
      <c r="M26" s="31">
        <v>3</v>
      </c>
      <c r="N26" s="31">
        <v>3</v>
      </c>
      <c r="O26" s="31">
        <v>3</v>
      </c>
      <c r="P26" s="31">
        <f t="shared" si="2"/>
        <v>38</v>
      </c>
      <c r="Q26" s="31" t="str">
        <f t="shared" si="3"/>
        <v>ดีเยี่ยม</v>
      </c>
    </row>
    <row r="27" spans="1:17" ht="19.5" customHeight="1">
      <c r="A27" s="29">
        <v>19</v>
      </c>
      <c r="B27" s="9" t="s">
        <v>166</v>
      </c>
      <c r="C27" s="31">
        <v>3</v>
      </c>
      <c r="D27" s="31">
        <v>3</v>
      </c>
      <c r="E27" s="31">
        <v>3</v>
      </c>
      <c r="F27" s="31">
        <v>3</v>
      </c>
      <c r="G27" s="31">
        <v>3</v>
      </c>
      <c r="H27" s="31">
        <v>3</v>
      </c>
      <c r="I27" s="31">
        <v>3</v>
      </c>
      <c r="J27" s="31">
        <v>3</v>
      </c>
      <c r="K27" s="31">
        <v>3</v>
      </c>
      <c r="L27" s="32">
        <v>3</v>
      </c>
      <c r="M27" s="31">
        <v>3</v>
      </c>
      <c r="N27" s="31">
        <v>3</v>
      </c>
      <c r="O27" s="31">
        <v>3</v>
      </c>
      <c r="P27" s="31">
        <f t="shared" si="2"/>
        <v>39</v>
      </c>
      <c r="Q27" s="31" t="str">
        <f t="shared" si="3"/>
        <v>ดีเยี่ยม</v>
      </c>
    </row>
    <row r="28" spans="1:17" ht="19.5" customHeight="1">
      <c r="A28" s="29">
        <v>20</v>
      </c>
      <c r="B28" s="9" t="s">
        <v>167</v>
      </c>
      <c r="C28" s="31">
        <v>3</v>
      </c>
      <c r="D28" s="31">
        <v>3</v>
      </c>
      <c r="E28" s="31">
        <v>3</v>
      </c>
      <c r="F28" s="31">
        <v>3</v>
      </c>
      <c r="G28" s="31">
        <v>3</v>
      </c>
      <c r="H28" s="31">
        <v>3</v>
      </c>
      <c r="I28" s="31">
        <v>3</v>
      </c>
      <c r="J28" s="31">
        <v>3</v>
      </c>
      <c r="K28" s="31">
        <v>3</v>
      </c>
      <c r="L28" s="32">
        <v>3</v>
      </c>
      <c r="M28" s="31">
        <v>3</v>
      </c>
      <c r="N28" s="31">
        <v>3</v>
      </c>
      <c r="O28" s="31">
        <v>3</v>
      </c>
      <c r="P28" s="31">
        <f t="shared" si="2"/>
        <v>39</v>
      </c>
      <c r="Q28" s="31" t="str">
        <f t="shared" si="3"/>
        <v>ดีเยี่ยม</v>
      </c>
    </row>
    <row r="29" spans="1:17" ht="19.5" customHeight="1">
      <c r="A29" s="29">
        <v>21</v>
      </c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9.5" customHeight="1">
      <c r="A30" s="29"/>
      <c r="B30" s="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9.5" customHeight="1">
      <c r="A31" s="29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9.5" customHeight="1">
      <c r="A32" s="29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9.5" customHeight="1">
      <c r="A33" s="2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9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9.5" customHeight="1">
      <c r="A35" s="2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</sheetData>
  <mergeCells count="19">
    <mergeCell ref="A2:Q2"/>
    <mergeCell ref="A1:Q1"/>
    <mergeCell ref="A3:Q3"/>
    <mergeCell ref="A5:A6"/>
    <mergeCell ref="B5:B6"/>
    <mergeCell ref="C5:G5"/>
    <mergeCell ref="H5:I5"/>
    <mergeCell ref="J5:L5"/>
    <mergeCell ref="M5:O5"/>
    <mergeCell ref="P5:P6"/>
    <mergeCell ref="Q5:Q6"/>
    <mergeCell ref="M19:O19"/>
    <mergeCell ref="P19:P20"/>
    <mergeCell ref="Q19:Q20"/>
    <mergeCell ref="A19:A20"/>
    <mergeCell ref="B19:B20"/>
    <mergeCell ref="C19:G19"/>
    <mergeCell ref="H19:I19"/>
    <mergeCell ref="J19:L19"/>
  </mergeCells>
  <pageMargins left="0.31496062992125984" right="0.31496062992125984" top="0.55118110236220474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zoomScale="90" zoomScaleNormal="90" workbookViewId="0">
      <selection activeCell="H7" sqref="H7:H18"/>
    </sheetView>
  </sheetViews>
  <sheetFormatPr defaultColWidth="9" defaultRowHeight="21"/>
  <cols>
    <col min="1" max="1" width="5.140625" style="6" customWidth="1"/>
    <col min="2" max="2" width="28.85546875" style="6" customWidth="1"/>
    <col min="3" max="7" width="18" style="6" customWidth="1"/>
    <col min="8" max="16384" width="9" style="6"/>
  </cols>
  <sheetData>
    <row r="1" spans="1:7">
      <c r="A1" s="52" t="s">
        <v>0</v>
      </c>
      <c r="B1" s="52"/>
      <c r="C1" s="52"/>
      <c r="D1" s="52"/>
      <c r="E1" s="52"/>
      <c r="F1" s="52"/>
      <c r="G1" s="52"/>
    </row>
    <row r="2" spans="1:7">
      <c r="A2" s="52" t="s">
        <v>107</v>
      </c>
      <c r="B2" s="52"/>
      <c r="C2" s="52"/>
      <c r="D2" s="52"/>
      <c r="E2" s="52"/>
      <c r="F2" s="52"/>
      <c r="G2" s="52"/>
    </row>
    <row r="3" spans="1:7">
      <c r="A3" s="53" t="s">
        <v>2</v>
      </c>
      <c r="B3" s="53"/>
      <c r="C3" s="53"/>
      <c r="D3" s="53"/>
      <c r="E3" s="53"/>
      <c r="F3" s="53"/>
      <c r="G3" s="53"/>
    </row>
    <row r="4" spans="1:7" ht="6.75" customHeight="1"/>
    <row r="5" spans="1:7" ht="28.5" customHeight="1">
      <c r="A5" s="47" t="s">
        <v>3</v>
      </c>
      <c r="B5" s="47" t="s">
        <v>4</v>
      </c>
      <c r="C5" s="54" t="s">
        <v>109</v>
      </c>
      <c r="D5" s="54"/>
      <c r="E5" s="54"/>
      <c r="F5" s="47" t="s">
        <v>108</v>
      </c>
      <c r="G5" s="45" t="s">
        <v>9</v>
      </c>
    </row>
    <row r="6" spans="1:7" ht="168.75" customHeight="1">
      <c r="A6" s="48"/>
      <c r="B6" s="48"/>
      <c r="C6" s="14" t="s">
        <v>110</v>
      </c>
      <c r="D6" s="14" t="s">
        <v>111</v>
      </c>
      <c r="E6" s="14" t="s">
        <v>112</v>
      </c>
      <c r="F6" s="48"/>
      <c r="G6" s="46"/>
    </row>
    <row r="7" spans="1:7" ht="21.75" customHeight="1">
      <c r="A7" s="25">
        <v>1</v>
      </c>
      <c r="B7" s="9" t="s">
        <v>148</v>
      </c>
      <c r="C7" s="32">
        <v>2</v>
      </c>
      <c r="D7" s="32">
        <v>2</v>
      </c>
      <c r="E7" s="32">
        <v>2</v>
      </c>
      <c r="F7" s="31">
        <f>SUM(C7:E7)</f>
        <v>6</v>
      </c>
      <c r="G7" s="31" t="str">
        <f>IF(F7&gt;7,"ดีเยี่ยม",IF(F7&gt;5,"ดี",IF(F7&gt;3,"ผ่าน")))</f>
        <v>ดี</v>
      </c>
    </row>
    <row r="8" spans="1:7" ht="21.75" customHeight="1">
      <c r="A8" s="25">
        <v>2</v>
      </c>
      <c r="B8" s="9" t="s">
        <v>149</v>
      </c>
      <c r="C8" s="32">
        <v>2</v>
      </c>
      <c r="D8" s="32">
        <v>2</v>
      </c>
      <c r="E8" s="32">
        <v>3</v>
      </c>
      <c r="F8" s="31">
        <f t="shared" ref="F8:F18" si="0">SUM(C8:E8)</f>
        <v>7</v>
      </c>
      <c r="G8" s="31" t="str">
        <f t="shared" ref="G8:G18" si="1">IF(F8&gt;7,"ดีเยี่ยม",IF(F8&gt;5,"ดี",IF(F8&gt;3,"ผ่าน")))</f>
        <v>ดี</v>
      </c>
    </row>
    <row r="9" spans="1:7" ht="21.75" customHeight="1">
      <c r="A9" s="25">
        <v>3</v>
      </c>
      <c r="B9" s="9" t="s">
        <v>150</v>
      </c>
      <c r="C9" s="32">
        <v>2</v>
      </c>
      <c r="D9" s="32">
        <v>2</v>
      </c>
      <c r="E9" s="32">
        <v>3</v>
      </c>
      <c r="F9" s="31">
        <f t="shared" si="0"/>
        <v>7</v>
      </c>
      <c r="G9" s="31" t="str">
        <f t="shared" si="1"/>
        <v>ดี</v>
      </c>
    </row>
    <row r="10" spans="1:7" ht="21.75" customHeight="1">
      <c r="A10" s="25">
        <v>4</v>
      </c>
      <c r="B10" s="9" t="s">
        <v>151</v>
      </c>
      <c r="C10" s="32">
        <v>2</v>
      </c>
      <c r="D10" s="32">
        <v>2</v>
      </c>
      <c r="E10" s="32">
        <v>3</v>
      </c>
      <c r="F10" s="31">
        <f t="shared" si="0"/>
        <v>7</v>
      </c>
      <c r="G10" s="31" t="str">
        <f t="shared" si="1"/>
        <v>ดี</v>
      </c>
    </row>
    <row r="11" spans="1:7" ht="21.75" customHeight="1">
      <c r="A11" s="25">
        <v>5</v>
      </c>
      <c r="B11" s="9" t="s">
        <v>152</v>
      </c>
      <c r="C11" s="32">
        <v>2</v>
      </c>
      <c r="D11" s="32">
        <v>2</v>
      </c>
      <c r="E11" s="32">
        <v>3</v>
      </c>
      <c r="F11" s="31">
        <f t="shared" si="0"/>
        <v>7</v>
      </c>
      <c r="G11" s="31" t="str">
        <f t="shared" si="1"/>
        <v>ดี</v>
      </c>
    </row>
    <row r="12" spans="1:7" ht="21.75" customHeight="1">
      <c r="A12" s="25">
        <v>6</v>
      </c>
      <c r="B12" s="9" t="s">
        <v>153</v>
      </c>
      <c r="C12" s="32">
        <v>2</v>
      </c>
      <c r="D12" s="32">
        <v>2</v>
      </c>
      <c r="E12" s="32">
        <v>3</v>
      </c>
      <c r="F12" s="31">
        <f t="shared" si="0"/>
        <v>7</v>
      </c>
      <c r="G12" s="31" t="str">
        <f t="shared" si="1"/>
        <v>ดี</v>
      </c>
    </row>
    <row r="13" spans="1:7" ht="21.75" customHeight="1">
      <c r="A13" s="25">
        <v>7</v>
      </c>
      <c r="B13" s="9" t="s">
        <v>154</v>
      </c>
      <c r="C13" s="32">
        <v>3</v>
      </c>
      <c r="D13" s="32">
        <v>2</v>
      </c>
      <c r="E13" s="32">
        <v>3</v>
      </c>
      <c r="F13" s="31">
        <f t="shared" si="0"/>
        <v>8</v>
      </c>
      <c r="G13" s="31" t="str">
        <f t="shared" si="1"/>
        <v>ดีเยี่ยม</v>
      </c>
    </row>
    <row r="14" spans="1:7" ht="21.75" customHeight="1">
      <c r="A14" s="25">
        <v>8</v>
      </c>
      <c r="B14" s="9" t="s">
        <v>155</v>
      </c>
      <c r="C14" s="32">
        <v>2</v>
      </c>
      <c r="D14" s="32">
        <v>2</v>
      </c>
      <c r="E14" s="32">
        <v>3</v>
      </c>
      <c r="F14" s="31">
        <f t="shared" si="0"/>
        <v>7</v>
      </c>
      <c r="G14" s="31" t="str">
        <f t="shared" si="1"/>
        <v>ดี</v>
      </c>
    </row>
    <row r="15" spans="1:7" ht="21.75" customHeight="1">
      <c r="A15" s="25">
        <v>9</v>
      </c>
      <c r="B15" s="9" t="s">
        <v>156</v>
      </c>
      <c r="C15" s="32">
        <v>3</v>
      </c>
      <c r="D15" s="32">
        <v>2</v>
      </c>
      <c r="E15" s="32">
        <v>3</v>
      </c>
      <c r="F15" s="31">
        <f t="shared" si="0"/>
        <v>8</v>
      </c>
      <c r="G15" s="31" t="str">
        <f t="shared" si="1"/>
        <v>ดีเยี่ยม</v>
      </c>
    </row>
    <row r="16" spans="1:7" ht="21.75" customHeight="1">
      <c r="A16" s="25">
        <v>10</v>
      </c>
      <c r="B16" s="9" t="s">
        <v>157</v>
      </c>
      <c r="C16" s="32">
        <v>2</v>
      </c>
      <c r="D16" s="32">
        <v>2</v>
      </c>
      <c r="E16" s="32">
        <v>3</v>
      </c>
      <c r="F16" s="31">
        <f t="shared" si="0"/>
        <v>7</v>
      </c>
      <c r="G16" s="31" t="str">
        <f t="shared" si="1"/>
        <v>ดี</v>
      </c>
    </row>
    <row r="17" spans="1:7" ht="21.75" customHeight="1">
      <c r="A17" s="25">
        <v>11</v>
      </c>
      <c r="B17" s="9" t="s">
        <v>158</v>
      </c>
      <c r="C17" s="32">
        <v>2</v>
      </c>
      <c r="D17" s="32">
        <v>2</v>
      </c>
      <c r="E17" s="32">
        <v>3</v>
      </c>
      <c r="F17" s="31">
        <f t="shared" si="0"/>
        <v>7</v>
      </c>
      <c r="G17" s="31" t="str">
        <f t="shared" si="1"/>
        <v>ดี</v>
      </c>
    </row>
    <row r="18" spans="1:7" ht="21.75" customHeight="1">
      <c r="A18" s="25">
        <v>12</v>
      </c>
      <c r="B18" s="9" t="s">
        <v>159</v>
      </c>
      <c r="C18" s="32">
        <v>2</v>
      </c>
      <c r="D18" s="32">
        <v>2</v>
      </c>
      <c r="E18" s="32">
        <v>3</v>
      </c>
      <c r="F18" s="31">
        <f t="shared" si="0"/>
        <v>7</v>
      </c>
      <c r="G18" s="31" t="str">
        <f t="shared" si="1"/>
        <v>ดี</v>
      </c>
    </row>
    <row r="19" spans="1:7" ht="25.5" customHeight="1">
      <c r="A19" s="47" t="s">
        <v>3</v>
      </c>
      <c r="B19" s="47" t="s">
        <v>4</v>
      </c>
      <c r="C19" s="54" t="s">
        <v>109</v>
      </c>
      <c r="D19" s="54"/>
      <c r="E19" s="54"/>
      <c r="F19" s="47" t="s">
        <v>108</v>
      </c>
      <c r="G19" s="45" t="s">
        <v>9</v>
      </c>
    </row>
    <row r="20" spans="1:7" ht="147.75" customHeight="1">
      <c r="A20" s="48"/>
      <c r="B20" s="48"/>
      <c r="C20" s="14" t="s">
        <v>110</v>
      </c>
      <c r="D20" s="14" t="s">
        <v>111</v>
      </c>
      <c r="E20" s="14" t="s">
        <v>112</v>
      </c>
      <c r="F20" s="48"/>
      <c r="G20" s="46"/>
    </row>
    <row r="21" spans="1:7" ht="21" customHeight="1">
      <c r="A21" s="25">
        <v>13</v>
      </c>
      <c r="B21" s="9" t="s">
        <v>160</v>
      </c>
      <c r="C21" s="32">
        <v>2</v>
      </c>
      <c r="D21" s="32">
        <v>2</v>
      </c>
      <c r="E21" s="32">
        <v>3</v>
      </c>
      <c r="F21" s="31">
        <f t="shared" ref="F21:F28" si="2">SUM(C21:E21)</f>
        <v>7</v>
      </c>
      <c r="G21" s="31" t="str">
        <f t="shared" ref="G21:G28" si="3">IF(F21&gt;7,"ดีเยี่ยม",IF(F21&gt;5,"ดี",IF(F21&gt;3,"ผ่าน")))</f>
        <v>ดี</v>
      </c>
    </row>
    <row r="22" spans="1:7" ht="21" customHeight="1">
      <c r="A22" s="25">
        <v>14</v>
      </c>
      <c r="B22" s="9" t="s">
        <v>161</v>
      </c>
      <c r="C22" s="32">
        <v>2</v>
      </c>
      <c r="D22" s="32">
        <v>2</v>
      </c>
      <c r="E22" s="32">
        <v>3</v>
      </c>
      <c r="F22" s="31">
        <f t="shared" si="2"/>
        <v>7</v>
      </c>
      <c r="G22" s="31" t="str">
        <f t="shared" si="3"/>
        <v>ดี</v>
      </c>
    </row>
    <row r="23" spans="1:7" ht="21" customHeight="1">
      <c r="A23" s="25">
        <v>15</v>
      </c>
      <c r="B23" s="9" t="s">
        <v>162</v>
      </c>
      <c r="C23" s="32">
        <v>2</v>
      </c>
      <c r="D23" s="32">
        <v>2</v>
      </c>
      <c r="E23" s="32">
        <v>3</v>
      </c>
      <c r="F23" s="31">
        <f t="shared" si="2"/>
        <v>7</v>
      </c>
      <c r="G23" s="31" t="str">
        <f t="shared" si="3"/>
        <v>ดี</v>
      </c>
    </row>
    <row r="24" spans="1:7" ht="21" customHeight="1">
      <c r="A24" s="25">
        <v>16</v>
      </c>
      <c r="B24" s="9" t="s">
        <v>163</v>
      </c>
      <c r="C24" s="32">
        <v>2</v>
      </c>
      <c r="D24" s="32">
        <v>2</v>
      </c>
      <c r="E24" s="32">
        <v>3</v>
      </c>
      <c r="F24" s="31">
        <f t="shared" si="2"/>
        <v>7</v>
      </c>
      <c r="G24" s="31" t="str">
        <f t="shared" si="3"/>
        <v>ดี</v>
      </c>
    </row>
    <row r="25" spans="1:7" ht="21" customHeight="1">
      <c r="A25" s="25">
        <v>17</v>
      </c>
      <c r="B25" s="9" t="s">
        <v>164</v>
      </c>
      <c r="C25" s="32">
        <v>2</v>
      </c>
      <c r="D25" s="32">
        <v>2</v>
      </c>
      <c r="E25" s="32">
        <v>3</v>
      </c>
      <c r="F25" s="31">
        <f t="shared" si="2"/>
        <v>7</v>
      </c>
      <c r="G25" s="31" t="str">
        <f t="shared" si="3"/>
        <v>ดี</v>
      </c>
    </row>
    <row r="26" spans="1:7" ht="21" customHeight="1">
      <c r="A26" s="25">
        <v>18</v>
      </c>
      <c r="B26" s="9" t="s">
        <v>165</v>
      </c>
      <c r="C26" s="32">
        <v>2</v>
      </c>
      <c r="D26" s="32">
        <v>2</v>
      </c>
      <c r="E26" s="32">
        <v>3</v>
      </c>
      <c r="F26" s="31">
        <f t="shared" si="2"/>
        <v>7</v>
      </c>
      <c r="G26" s="31" t="str">
        <f t="shared" si="3"/>
        <v>ดี</v>
      </c>
    </row>
    <row r="27" spans="1:7" ht="21" customHeight="1">
      <c r="A27" s="25">
        <v>19</v>
      </c>
      <c r="B27" s="9" t="s">
        <v>166</v>
      </c>
      <c r="C27" s="32">
        <v>3</v>
      </c>
      <c r="D27" s="32">
        <v>2</v>
      </c>
      <c r="E27" s="32">
        <v>3</v>
      </c>
      <c r="F27" s="31">
        <f t="shared" si="2"/>
        <v>8</v>
      </c>
      <c r="G27" s="31" t="str">
        <f t="shared" si="3"/>
        <v>ดีเยี่ยม</v>
      </c>
    </row>
    <row r="28" spans="1:7" ht="21" customHeight="1">
      <c r="A28" s="25">
        <v>20</v>
      </c>
      <c r="B28" s="9" t="s">
        <v>167</v>
      </c>
      <c r="C28" s="32">
        <v>3</v>
      </c>
      <c r="D28" s="32">
        <v>2</v>
      </c>
      <c r="E28" s="32">
        <v>3</v>
      </c>
      <c r="F28" s="31">
        <f t="shared" si="2"/>
        <v>8</v>
      </c>
      <c r="G28" s="31" t="str">
        <f t="shared" si="3"/>
        <v>ดีเยี่ยม</v>
      </c>
    </row>
    <row r="29" spans="1:7" ht="21" customHeight="1">
      <c r="A29" s="25">
        <v>21</v>
      </c>
      <c r="B29" s="9"/>
      <c r="C29" s="9"/>
      <c r="D29" s="9"/>
      <c r="E29" s="9"/>
      <c r="F29" s="7"/>
      <c r="G29" s="7"/>
    </row>
    <row r="30" spans="1:7" ht="21" customHeight="1">
      <c r="A30" s="25"/>
      <c r="B30" s="9"/>
      <c r="C30" s="9"/>
      <c r="D30" s="9"/>
      <c r="E30" s="9"/>
      <c r="F30" s="7"/>
      <c r="G30" s="7"/>
    </row>
    <row r="31" spans="1:7" ht="21" customHeight="1">
      <c r="A31" s="25"/>
      <c r="B31" s="9"/>
      <c r="C31" s="9"/>
      <c r="D31" s="9"/>
      <c r="E31" s="9"/>
      <c r="F31" s="7"/>
      <c r="G31" s="7"/>
    </row>
    <row r="32" spans="1:7" ht="21" customHeight="1">
      <c r="A32" s="25"/>
      <c r="B32" s="9"/>
      <c r="C32" s="7"/>
      <c r="D32" s="7"/>
      <c r="E32" s="7"/>
      <c r="F32" s="7"/>
      <c r="G32" s="7"/>
    </row>
    <row r="33" spans="1:7" ht="21" customHeight="1">
      <c r="A33" s="25"/>
      <c r="B33" s="9"/>
      <c r="C33" s="7"/>
      <c r="D33" s="7"/>
      <c r="E33" s="7"/>
      <c r="F33" s="7"/>
      <c r="G33" s="7"/>
    </row>
    <row r="34" spans="1:7" ht="21" customHeight="1">
      <c r="A34" s="25"/>
      <c r="B34" s="9"/>
      <c r="C34" s="7"/>
      <c r="D34" s="7"/>
      <c r="E34" s="7"/>
      <c r="F34" s="7"/>
      <c r="G34" s="7"/>
    </row>
    <row r="35" spans="1:7" ht="21" customHeight="1">
      <c r="A35" s="24"/>
      <c r="B35" s="26"/>
      <c r="C35" s="7"/>
      <c r="D35" s="7"/>
      <c r="E35" s="7"/>
      <c r="F35" s="7"/>
      <c r="G35" s="7"/>
    </row>
    <row r="36" spans="1:7" ht="21" customHeight="1">
      <c r="A36" s="24"/>
      <c r="B36" s="26"/>
      <c r="C36" s="7"/>
      <c r="D36" s="7"/>
      <c r="E36" s="7"/>
      <c r="F36" s="7"/>
      <c r="G36" s="7"/>
    </row>
    <row r="37" spans="1:7" ht="21" customHeight="1">
      <c r="A37" s="24"/>
      <c r="B37" s="7"/>
      <c r="C37" s="7"/>
      <c r="D37" s="7"/>
      <c r="E37" s="7"/>
      <c r="F37" s="7"/>
      <c r="G37" s="7"/>
    </row>
    <row r="38" spans="1:7" ht="21" customHeight="1"/>
    <row r="39" spans="1:7" ht="21" customHeight="1"/>
    <row r="40" spans="1:7" ht="21" customHeight="1"/>
    <row r="41" spans="1:7" ht="21" customHeight="1"/>
    <row r="42" spans="1:7" ht="21" customHeight="1"/>
    <row r="43" spans="1:7" ht="21" customHeight="1"/>
    <row r="44" spans="1:7" ht="21" customHeight="1"/>
    <row r="45" spans="1:7" ht="21" customHeight="1"/>
    <row r="46" spans="1:7" ht="21" customHeight="1"/>
  </sheetData>
  <mergeCells count="13">
    <mergeCell ref="A19:A20"/>
    <mergeCell ref="B19:B20"/>
    <mergeCell ref="C19:E19"/>
    <mergeCell ref="F19:F20"/>
    <mergeCell ref="G19:G20"/>
    <mergeCell ref="A1:G1"/>
    <mergeCell ref="A2:G2"/>
    <mergeCell ref="A3:G3"/>
    <mergeCell ref="A5:A6"/>
    <mergeCell ref="B5:B6"/>
    <mergeCell ref="C5:E5"/>
    <mergeCell ref="F5:F6"/>
    <mergeCell ref="G5:G6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7" zoomScale="80" zoomScaleNormal="80" workbookViewId="0">
      <selection activeCell="H21" sqref="H21:H28"/>
    </sheetView>
  </sheetViews>
  <sheetFormatPr defaultColWidth="9" defaultRowHeight="21"/>
  <cols>
    <col min="1" max="1" width="5.140625" style="6" customWidth="1"/>
    <col min="2" max="2" width="35.42578125" style="6" customWidth="1"/>
    <col min="3" max="4" width="21" style="6" customWidth="1"/>
    <col min="5" max="5" width="18.42578125" style="6" customWidth="1"/>
    <col min="6" max="6" width="21" style="6" customWidth="1"/>
    <col min="7" max="16384" width="9" style="6"/>
  </cols>
  <sheetData>
    <row r="1" spans="1:6">
      <c r="A1" s="52" t="s">
        <v>0</v>
      </c>
      <c r="B1" s="52"/>
      <c r="C1" s="52"/>
      <c r="D1" s="52"/>
      <c r="E1" s="52"/>
      <c r="F1" s="52"/>
    </row>
    <row r="2" spans="1:6">
      <c r="A2" s="52" t="s">
        <v>113</v>
      </c>
      <c r="B2" s="52"/>
      <c r="C2" s="52"/>
      <c r="D2" s="52"/>
      <c r="E2" s="52"/>
      <c r="F2" s="52"/>
    </row>
    <row r="3" spans="1:6">
      <c r="A3" s="53" t="s">
        <v>2</v>
      </c>
      <c r="B3" s="53"/>
      <c r="C3" s="53"/>
      <c r="D3" s="53"/>
      <c r="E3" s="53"/>
      <c r="F3" s="53"/>
    </row>
    <row r="4" spans="1:6" ht="6.75" customHeight="1"/>
    <row r="5" spans="1:6" ht="74.25" customHeight="1">
      <c r="A5" s="47" t="s">
        <v>3</v>
      </c>
      <c r="B5" s="47" t="s">
        <v>4</v>
      </c>
      <c r="C5" s="54" t="s">
        <v>114</v>
      </c>
      <c r="D5" s="54"/>
      <c r="E5" s="47" t="s">
        <v>117</v>
      </c>
      <c r="F5" s="45" t="s">
        <v>9</v>
      </c>
    </row>
    <row r="6" spans="1:6" ht="104.25" customHeight="1">
      <c r="A6" s="48"/>
      <c r="B6" s="48"/>
      <c r="C6" s="14" t="s">
        <v>115</v>
      </c>
      <c r="D6" s="14" t="s">
        <v>116</v>
      </c>
      <c r="E6" s="48"/>
      <c r="F6" s="46"/>
    </row>
    <row r="7" spans="1:6" ht="21.75" customHeight="1">
      <c r="A7" s="8">
        <v>1</v>
      </c>
      <c r="B7" s="9" t="s">
        <v>148</v>
      </c>
      <c r="C7" s="32">
        <v>3</v>
      </c>
      <c r="D7" s="32">
        <v>3</v>
      </c>
      <c r="E7" s="31">
        <f>SUM(C7:D7)</f>
        <v>6</v>
      </c>
      <c r="F7" s="31" t="str">
        <f>IF(E7&gt;4,"ดีเยี่ยม",IF(E7&gt;2,"ดี",IF(E7&gt;0,"ผ่าน")))</f>
        <v>ดีเยี่ยม</v>
      </c>
    </row>
    <row r="8" spans="1:6" ht="21.75" customHeight="1">
      <c r="A8" s="8">
        <v>2</v>
      </c>
      <c r="B8" s="9" t="s">
        <v>149</v>
      </c>
      <c r="C8" s="32">
        <v>3</v>
      </c>
      <c r="D8" s="32">
        <v>3</v>
      </c>
      <c r="E8" s="31">
        <f t="shared" ref="E8:E18" si="0">SUM(C8:D8)</f>
        <v>6</v>
      </c>
      <c r="F8" s="31" t="str">
        <f t="shared" ref="F8:F18" si="1">IF(E8&gt;4,"ดีเยี่ยม",IF(E8&gt;2,"ดี",IF(E8&gt;0,"ผ่าน")))</f>
        <v>ดีเยี่ยม</v>
      </c>
    </row>
    <row r="9" spans="1:6" ht="21.75" customHeight="1">
      <c r="A9" s="8">
        <v>3</v>
      </c>
      <c r="B9" s="9" t="s">
        <v>150</v>
      </c>
      <c r="C9" s="32">
        <v>3</v>
      </c>
      <c r="D9" s="32">
        <v>3</v>
      </c>
      <c r="E9" s="31">
        <f t="shared" si="0"/>
        <v>6</v>
      </c>
      <c r="F9" s="31" t="str">
        <f t="shared" si="1"/>
        <v>ดีเยี่ยม</v>
      </c>
    </row>
    <row r="10" spans="1:6" ht="21.75" customHeight="1">
      <c r="A10" s="8">
        <v>4</v>
      </c>
      <c r="B10" s="9" t="s">
        <v>151</v>
      </c>
      <c r="C10" s="32">
        <v>3</v>
      </c>
      <c r="D10" s="32">
        <v>3</v>
      </c>
      <c r="E10" s="31">
        <f t="shared" si="0"/>
        <v>6</v>
      </c>
      <c r="F10" s="31" t="str">
        <f t="shared" si="1"/>
        <v>ดีเยี่ยม</v>
      </c>
    </row>
    <row r="11" spans="1:6" ht="21.75" customHeight="1">
      <c r="A11" s="8">
        <v>5</v>
      </c>
      <c r="B11" s="9" t="s">
        <v>152</v>
      </c>
      <c r="C11" s="32">
        <v>2</v>
      </c>
      <c r="D11" s="32">
        <v>2</v>
      </c>
      <c r="E11" s="31">
        <f t="shared" si="0"/>
        <v>4</v>
      </c>
      <c r="F11" s="31" t="str">
        <f t="shared" si="1"/>
        <v>ดี</v>
      </c>
    </row>
    <row r="12" spans="1:6" ht="21.75" customHeight="1">
      <c r="A12" s="8">
        <v>6</v>
      </c>
      <c r="B12" s="9" t="s">
        <v>153</v>
      </c>
      <c r="C12" s="32">
        <v>3</v>
      </c>
      <c r="D12" s="32">
        <v>3</v>
      </c>
      <c r="E12" s="31">
        <f t="shared" si="0"/>
        <v>6</v>
      </c>
      <c r="F12" s="31" t="str">
        <f t="shared" si="1"/>
        <v>ดีเยี่ยม</v>
      </c>
    </row>
    <row r="13" spans="1:6" ht="21.75" customHeight="1">
      <c r="A13" s="8">
        <v>7</v>
      </c>
      <c r="B13" s="9" t="s">
        <v>154</v>
      </c>
      <c r="C13" s="32">
        <v>3</v>
      </c>
      <c r="D13" s="32">
        <v>3</v>
      </c>
      <c r="E13" s="31">
        <f t="shared" si="0"/>
        <v>6</v>
      </c>
      <c r="F13" s="31" t="str">
        <f t="shared" si="1"/>
        <v>ดีเยี่ยม</v>
      </c>
    </row>
    <row r="14" spans="1:6" ht="21.75" customHeight="1">
      <c r="A14" s="8">
        <v>8</v>
      </c>
      <c r="B14" s="9" t="s">
        <v>155</v>
      </c>
      <c r="C14" s="32">
        <v>3</v>
      </c>
      <c r="D14" s="32">
        <v>3</v>
      </c>
      <c r="E14" s="31">
        <f t="shared" si="0"/>
        <v>6</v>
      </c>
      <c r="F14" s="31" t="str">
        <f t="shared" si="1"/>
        <v>ดีเยี่ยม</v>
      </c>
    </row>
    <row r="15" spans="1:6" ht="21.75" customHeight="1">
      <c r="A15" s="8">
        <v>9</v>
      </c>
      <c r="B15" s="9" t="s">
        <v>156</v>
      </c>
      <c r="C15" s="32">
        <v>2</v>
      </c>
      <c r="D15" s="32">
        <v>2</v>
      </c>
      <c r="E15" s="31">
        <f t="shared" si="0"/>
        <v>4</v>
      </c>
      <c r="F15" s="31" t="str">
        <f t="shared" si="1"/>
        <v>ดี</v>
      </c>
    </row>
    <row r="16" spans="1:6" ht="21.75" customHeight="1">
      <c r="A16" s="8">
        <v>10</v>
      </c>
      <c r="B16" s="9" t="s">
        <v>157</v>
      </c>
      <c r="C16" s="32">
        <v>3</v>
      </c>
      <c r="D16" s="32">
        <v>3</v>
      </c>
      <c r="E16" s="31">
        <f t="shared" si="0"/>
        <v>6</v>
      </c>
      <c r="F16" s="31" t="str">
        <f t="shared" si="1"/>
        <v>ดีเยี่ยม</v>
      </c>
    </row>
    <row r="17" spans="1:6" ht="20.25" customHeight="1">
      <c r="A17" s="30">
        <v>11</v>
      </c>
      <c r="B17" s="9" t="s">
        <v>158</v>
      </c>
      <c r="C17" s="32">
        <v>3</v>
      </c>
      <c r="D17" s="32">
        <v>3</v>
      </c>
      <c r="E17" s="31">
        <f t="shared" si="0"/>
        <v>6</v>
      </c>
      <c r="F17" s="31" t="str">
        <f t="shared" si="1"/>
        <v>ดีเยี่ยม</v>
      </c>
    </row>
    <row r="18" spans="1:6" ht="20.25" customHeight="1">
      <c r="A18" s="30">
        <v>12</v>
      </c>
      <c r="B18" s="9" t="s">
        <v>159</v>
      </c>
      <c r="C18" s="32">
        <v>3</v>
      </c>
      <c r="D18" s="32">
        <v>3</v>
      </c>
      <c r="E18" s="31">
        <f t="shared" si="0"/>
        <v>6</v>
      </c>
      <c r="F18" s="31" t="str">
        <f t="shared" si="1"/>
        <v>ดีเยี่ยม</v>
      </c>
    </row>
    <row r="19" spans="1:6" ht="48.75" customHeight="1">
      <c r="A19" s="47" t="s">
        <v>3</v>
      </c>
      <c r="B19" s="47" t="s">
        <v>4</v>
      </c>
      <c r="C19" s="54" t="s">
        <v>114</v>
      </c>
      <c r="D19" s="54"/>
      <c r="E19" s="47" t="s">
        <v>117</v>
      </c>
      <c r="F19" s="45" t="s">
        <v>9</v>
      </c>
    </row>
    <row r="20" spans="1:6" ht="107.25" customHeight="1">
      <c r="A20" s="48"/>
      <c r="B20" s="48"/>
      <c r="C20" s="14" t="s">
        <v>115</v>
      </c>
      <c r="D20" s="14" t="s">
        <v>116</v>
      </c>
      <c r="E20" s="48"/>
      <c r="F20" s="46"/>
    </row>
    <row r="21" spans="1:6" ht="20.25" customHeight="1">
      <c r="A21" s="24">
        <v>13</v>
      </c>
      <c r="B21" s="9" t="s">
        <v>160</v>
      </c>
      <c r="C21" s="32">
        <v>2</v>
      </c>
      <c r="D21" s="32">
        <v>2</v>
      </c>
      <c r="E21" s="31">
        <f t="shared" ref="E21:E28" si="2">SUM(C21:D21)</f>
        <v>4</v>
      </c>
      <c r="F21" s="31" t="str">
        <f t="shared" ref="F21:F28" si="3">IF(E21&gt;4,"ดีเยี่ยม",IF(E21&gt;2,"ดี",IF(E21&gt;0,"ผ่าน")))</f>
        <v>ดี</v>
      </c>
    </row>
    <row r="22" spans="1:6" ht="20.25" customHeight="1">
      <c r="A22" s="24">
        <v>14</v>
      </c>
      <c r="B22" s="9" t="s">
        <v>161</v>
      </c>
      <c r="C22" s="32">
        <v>2</v>
      </c>
      <c r="D22" s="32">
        <v>2</v>
      </c>
      <c r="E22" s="31">
        <f t="shared" si="2"/>
        <v>4</v>
      </c>
      <c r="F22" s="31" t="str">
        <f t="shared" si="3"/>
        <v>ดี</v>
      </c>
    </row>
    <row r="23" spans="1:6" ht="20.25" customHeight="1">
      <c r="A23" s="24">
        <v>15</v>
      </c>
      <c r="B23" s="9" t="s">
        <v>162</v>
      </c>
      <c r="C23" s="32">
        <v>3</v>
      </c>
      <c r="D23" s="32">
        <v>3</v>
      </c>
      <c r="E23" s="31">
        <f t="shared" si="2"/>
        <v>6</v>
      </c>
      <c r="F23" s="31" t="str">
        <f t="shared" si="3"/>
        <v>ดีเยี่ยม</v>
      </c>
    </row>
    <row r="24" spans="1:6" ht="20.25" customHeight="1">
      <c r="A24" s="24">
        <v>16</v>
      </c>
      <c r="B24" s="9" t="s">
        <v>163</v>
      </c>
      <c r="C24" s="32">
        <v>2</v>
      </c>
      <c r="D24" s="32">
        <v>2</v>
      </c>
      <c r="E24" s="31">
        <f t="shared" si="2"/>
        <v>4</v>
      </c>
      <c r="F24" s="31" t="str">
        <f t="shared" si="3"/>
        <v>ดี</v>
      </c>
    </row>
    <row r="25" spans="1:6" ht="20.25" customHeight="1">
      <c r="A25" s="24">
        <v>17</v>
      </c>
      <c r="B25" s="9" t="s">
        <v>164</v>
      </c>
      <c r="C25" s="32">
        <v>2</v>
      </c>
      <c r="D25" s="32">
        <v>2</v>
      </c>
      <c r="E25" s="31">
        <f t="shared" si="2"/>
        <v>4</v>
      </c>
      <c r="F25" s="31" t="str">
        <f t="shared" si="3"/>
        <v>ดี</v>
      </c>
    </row>
    <row r="26" spans="1:6" ht="20.25" customHeight="1">
      <c r="A26" s="24">
        <v>18</v>
      </c>
      <c r="B26" s="9" t="s">
        <v>165</v>
      </c>
      <c r="C26" s="32">
        <v>3</v>
      </c>
      <c r="D26" s="32">
        <v>3</v>
      </c>
      <c r="E26" s="31">
        <f t="shared" si="2"/>
        <v>6</v>
      </c>
      <c r="F26" s="31" t="str">
        <f t="shared" si="3"/>
        <v>ดีเยี่ยม</v>
      </c>
    </row>
    <row r="27" spans="1:6" ht="20.25" customHeight="1">
      <c r="A27" s="24">
        <v>19</v>
      </c>
      <c r="B27" s="9" t="s">
        <v>166</v>
      </c>
      <c r="C27" s="32">
        <v>2</v>
      </c>
      <c r="D27" s="32">
        <v>2</v>
      </c>
      <c r="E27" s="31">
        <f t="shared" si="2"/>
        <v>4</v>
      </c>
      <c r="F27" s="31" t="str">
        <f t="shared" si="3"/>
        <v>ดี</v>
      </c>
    </row>
    <row r="28" spans="1:6" ht="20.25" customHeight="1">
      <c r="A28" s="24">
        <v>20</v>
      </c>
      <c r="B28" s="9" t="s">
        <v>167</v>
      </c>
      <c r="C28" s="32">
        <v>3</v>
      </c>
      <c r="D28" s="32">
        <v>3</v>
      </c>
      <c r="E28" s="31">
        <f t="shared" si="2"/>
        <v>6</v>
      </c>
      <c r="F28" s="31" t="str">
        <f t="shared" si="3"/>
        <v>ดีเยี่ยม</v>
      </c>
    </row>
    <row r="29" spans="1:6" ht="20.25" customHeight="1">
      <c r="A29" s="24">
        <v>21</v>
      </c>
      <c r="B29" s="9"/>
      <c r="C29" s="9"/>
      <c r="D29" s="9"/>
      <c r="E29" s="7"/>
      <c r="F29" s="7"/>
    </row>
    <row r="30" spans="1:6" ht="20.25" customHeight="1">
      <c r="A30" s="24"/>
      <c r="B30" s="9"/>
      <c r="C30" s="7"/>
      <c r="D30" s="7"/>
      <c r="E30" s="7"/>
      <c r="F30" s="7"/>
    </row>
    <row r="31" spans="1:6" ht="20.25" customHeight="1">
      <c r="A31" s="24"/>
      <c r="B31" s="9"/>
      <c r="C31" s="7"/>
      <c r="D31" s="7"/>
      <c r="E31" s="7"/>
      <c r="F31" s="7"/>
    </row>
    <row r="32" spans="1:6" ht="20.25" customHeight="1">
      <c r="A32" s="24"/>
      <c r="B32" s="9"/>
      <c r="C32" s="7"/>
      <c r="D32" s="7"/>
      <c r="E32" s="7"/>
      <c r="F32" s="7"/>
    </row>
    <row r="33" spans="1:6" ht="20.25" customHeight="1">
      <c r="A33" s="24"/>
      <c r="B33" s="9"/>
      <c r="C33" s="7"/>
      <c r="D33" s="7"/>
      <c r="E33" s="7"/>
      <c r="F33" s="7"/>
    </row>
    <row r="34" spans="1:6" ht="20.25" customHeight="1">
      <c r="A34" s="24"/>
      <c r="B34" s="9"/>
      <c r="C34" s="7"/>
      <c r="D34" s="7"/>
      <c r="E34" s="7"/>
      <c r="F34" s="7"/>
    </row>
    <row r="35" spans="1:6" ht="20.25" customHeight="1">
      <c r="A35" s="24"/>
      <c r="B35" s="7"/>
      <c r="C35" s="7"/>
      <c r="D35" s="7"/>
      <c r="E35" s="7"/>
      <c r="F35" s="7"/>
    </row>
    <row r="36" spans="1:6" ht="20.25" customHeight="1">
      <c r="A36" s="24"/>
      <c r="B36" s="7"/>
      <c r="C36" s="7"/>
      <c r="D36" s="7"/>
      <c r="E36" s="7"/>
      <c r="F36" s="7"/>
    </row>
    <row r="37" spans="1:6" ht="20.25" customHeight="1">
      <c r="A37" s="7"/>
      <c r="B37" s="7"/>
      <c r="C37" s="7"/>
      <c r="D37" s="7"/>
      <c r="E37" s="7"/>
      <c r="F37" s="7"/>
    </row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  <row r="45" spans="1:6" ht="21" customHeight="1"/>
    <row r="46" spans="1:6" ht="21" customHeight="1"/>
  </sheetData>
  <mergeCells count="13">
    <mergeCell ref="A19:A20"/>
    <mergeCell ref="B19:B20"/>
    <mergeCell ref="C19:D19"/>
    <mergeCell ref="E19:E20"/>
    <mergeCell ref="F19:F20"/>
    <mergeCell ref="A1:F1"/>
    <mergeCell ref="A2:F2"/>
    <mergeCell ref="A3:F3"/>
    <mergeCell ref="A5:A6"/>
    <mergeCell ref="B5:B6"/>
    <mergeCell ref="C5:D5"/>
    <mergeCell ref="E5:E6"/>
    <mergeCell ref="F5:F6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16" zoomScale="70" zoomScaleNormal="70" workbookViewId="0">
      <selection activeCell="U23" sqref="U23"/>
    </sheetView>
  </sheetViews>
  <sheetFormatPr defaultColWidth="9" defaultRowHeight="21"/>
  <cols>
    <col min="1" max="1" width="5.140625" style="6" customWidth="1"/>
    <col min="2" max="2" width="25.5703125" style="27" customWidth="1"/>
    <col min="3" max="12" width="6.7109375" style="6" customWidth="1"/>
    <col min="13" max="13" width="7.7109375" style="6" customWidth="1"/>
    <col min="14" max="15" width="6.7109375" style="6" customWidth="1"/>
    <col min="16" max="16" width="7.7109375" style="6" customWidth="1"/>
    <col min="17" max="17" width="7.140625" style="6" customWidth="1"/>
    <col min="18" max="18" width="6.42578125" style="6" customWidth="1"/>
    <col min="19" max="16384" width="9" style="6"/>
  </cols>
  <sheetData>
    <row r="1" spans="1:18">
      <c r="A1" s="52" t="s">
        <v>118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>
      <c r="A2" s="52" t="s">
        <v>200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>
      <c r="A3" s="15"/>
    </row>
    <row r="4" spans="1:18" ht="26.25" customHeight="1">
      <c r="A4" s="47" t="s">
        <v>3</v>
      </c>
      <c r="B4" s="47" t="s">
        <v>119</v>
      </c>
      <c r="C4" s="49" t="s">
        <v>120</v>
      </c>
      <c r="D4" s="50"/>
      <c r="E4" s="50"/>
      <c r="F4" s="50"/>
      <c r="G4" s="50"/>
      <c r="H4" s="50"/>
      <c r="I4" s="50"/>
      <c r="J4" s="50"/>
      <c r="K4" s="50"/>
      <c r="L4" s="50"/>
      <c r="M4" s="51"/>
      <c r="N4" s="47" t="s">
        <v>121</v>
      </c>
      <c r="O4" s="49" t="s">
        <v>9</v>
      </c>
      <c r="P4" s="50"/>
      <c r="Q4" s="50"/>
      <c r="R4" s="51"/>
    </row>
    <row r="5" spans="1:18" ht="45.75" customHeight="1">
      <c r="A5" s="55"/>
      <c r="B5" s="55"/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48"/>
      <c r="O5" s="16" t="s">
        <v>171</v>
      </c>
      <c r="P5" s="16" t="s">
        <v>122</v>
      </c>
      <c r="Q5" s="16" t="s">
        <v>123</v>
      </c>
      <c r="R5" s="16" t="s">
        <v>124</v>
      </c>
    </row>
    <row r="6" spans="1:18" ht="20.25" customHeight="1">
      <c r="A6" s="18">
        <v>1</v>
      </c>
      <c r="B6" s="9" t="s">
        <v>176</v>
      </c>
      <c r="C6" s="37">
        <v>2</v>
      </c>
      <c r="D6" s="32">
        <v>3</v>
      </c>
      <c r="E6" s="32">
        <v>2</v>
      </c>
      <c r="F6" s="32">
        <v>1</v>
      </c>
      <c r="G6" s="32">
        <v>3</v>
      </c>
      <c r="H6" s="32">
        <v>1</v>
      </c>
      <c r="I6" s="32">
        <v>2</v>
      </c>
      <c r="J6" s="32">
        <v>2</v>
      </c>
      <c r="K6" s="32">
        <v>2</v>
      </c>
      <c r="L6" s="32">
        <v>2</v>
      </c>
      <c r="M6" s="32">
        <v>3</v>
      </c>
      <c r="N6" s="36">
        <f>SUM(C6:M6)/11</f>
        <v>2.0909090909090908</v>
      </c>
      <c r="O6" s="31"/>
      <c r="P6" s="34" t="s">
        <v>172</v>
      </c>
      <c r="Q6" s="31"/>
      <c r="R6" s="31"/>
    </row>
    <row r="7" spans="1:18" ht="20.25" customHeight="1">
      <c r="A7" s="18">
        <v>2</v>
      </c>
      <c r="B7" s="9" t="s">
        <v>177</v>
      </c>
      <c r="C7" s="37">
        <v>2</v>
      </c>
      <c r="D7" s="32">
        <v>2</v>
      </c>
      <c r="E7" s="32">
        <v>2</v>
      </c>
      <c r="F7" s="32">
        <v>2</v>
      </c>
      <c r="G7" s="32">
        <v>2</v>
      </c>
      <c r="H7" s="32">
        <v>1</v>
      </c>
      <c r="I7" s="32">
        <v>2</v>
      </c>
      <c r="J7" s="32">
        <v>2</v>
      </c>
      <c r="K7" s="32">
        <v>2</v>
      </c>
      <c r="L7" s="32">
        <v>2</v>
      </c>
      <c r="M7" s="32">
        <v>2</v>
      </c>
      <c r="N7" s="36">
        <f t="shared" ref="N7:N31" si="0">SUM(C7:M7)/11</f>
        <v>1.9090909090909092</v>
      </c>
      <c r="O7" s="31"/>
      <c r="P7" s="34" t="s">
        <v>172</v>
      </c>
      <c r="Q7" s="31"/>
      <c r="R7" s="31"/>
    </row>
    <row r="8" spans="1:18" ht="20.25" customHeight="1">
      <c r="A8" s="18">
        <v>3</v>
      </c>
      <c r="B8" s="9" t="s">
        <v>178</v>
      </c>
      <c r="C8" s="37">
        <v>2</v>
      </c>
      <c r="D8" s="32">
        <v>2</v>
      </c>
      <c r="E8" s="32">
        <v>2</v>
      </c>
      <c r="F8" s="32">
        <v>2</v>
      </c>
      <c r="G8" s="32">
        <v>2</v>
      </c>
      <c r="H8" s="32">
        <v>1</v>
      </c>
      <c r="I8" s="32">
        <v>2</v>
      </c>
      <c r="J8" s="32">
        <v>2</v>
      </c>
      <c r="K8" s="32">
        <v>2</v>
      </c>
      <c r="L8" s="32">
        <v>2</v>
      </c>
      <c r="M8" s="32">
        <v>2</v>
      </c>
      <c r="N8" s="36">
        <f t="shared" si="0"/>
        <v>1.9090909090909092</v>
      </c>
      <c r="O8" s="31"/>
      <c r="P8" s="34" t="s">
        <v>172</v>
      </c>
      <c r="Q8" s="31"/>
      <c r="R8" s="31"/>
    </row>
    <row r="9" spans="1:18" ht="20.25" customHeight="1">
      <c r="A9" s="18">
        <v>4</v>
      </c>
      <c r="B9" s="9" t="s">
        <v>179</v>
      </c>
      <c r="C9" s="37">
        <v>2</v>
      </c>
      <c r="D9" s="32">
        <v>3</v>
      </c>
      <c r="E9" s="32">
        <v>2</v>
      </c>
      <c r="F9" s="32">
        <v>2</v>
      </c>
      <c r="G9" s="32">
        <v>3</v>
      </c>
      <c r="H9" s="32">
        <v>2</v>
      </c>
      <c r="I9" s="32">
        <v>2</v>
      </c>
      <c r="J9" s="32">
        <v>2</v>
      </c>
      <c r="K9" s="32">
        <v>2</v>
      </c>
      <c r="L9" s="32">
        <v>2</v>
      </c>
      <c r="M9" s="32">
        <v>3</v>
      </c>
      <c r="N9" s="36">
        <f t="shared" si="0"/>
        <v>2.2727272727272729</v>
      </c>
      <c r="O9" s="31"/>
      <c r="P9" s="34" t="s">
        <v>172</v>
      </c>
      <c r="Q9" s="31"/>
      <c r="R9" s="31"/>
    </row>
    <row r="10" spans="1:18" ht="20.25" customHeight="1">
      <c r="A10" s="18">
        <v>5</v>
      </c>
      <c r="B10" s="9" t="s">
        <v>180</v>
      </c>
      <c r="C10" s="37">
        <v>2</v>
      </c>
      <c r="D10" s="32">
        <v>2</v>
      </c>
      <c r="E10" s="32">
        <v>2</v>
      </c>
      <c r="F10" s="32">
        <v>2</v>
      </c>
      <c r="G10" s="32">
        <v>2</v>
      </c>
      <c r="H10" s="32">
        <v>1</v>
      </c>
      <c r="I10" s="32">
        <v>2</v>
      </c>
      <c r="J10" s="32">
        <v>2</v>
      </c>
      <c r="K10" s="32">
        <v>2</v>
      </c>
      <c r="L10" s="32">
        <v>2</v>
      </c>
      <c r="M10" s="32">
        <v>2</v>
      </c>
      <c r="N10" s="36">
        <f t="shared" si="0"/>
        <v>1.9090909090909092</v>
      </c>
      <c r="O10" s="34"/>
      <c r="P10" s="34" t="s">
        <v>172</v>
      </c>
      <c r="Q10" s="31"/>
      <c r="R10" s="31"/>
    </row>
    <row r="11" spans="1:18" ht="20.25" customHeight="1">
      <c r="A11" s="18">
        <v>6</v>
      </c>
      <c r="B11" s="9" t="s">
        <v>181</v>
      </c>
      <c r="C11" s="37">
        <v>2</v>
      </c>
      <c r="D11" s="32">
        <v>3</v>
      </c>
      <c r="E11" s="32">
        <v>2</v>
      </c>
      <c r="F11" s="32">
        <v>2</v>
      </c>
      <c r="G11" s="32">
        <v>2</v>
      </c>
      <c r="H11" s="32">
        <v>2</v>
      </c>
      <c r="I11" s="32">
        <v>2</v>
      </c>
      <c r="J11" s="32">
        <v>2</v>
      </c>
      <c r="K11" s="32">
        <v>2</v>
      </c>
      <c r="L11" s="32">
        <v>2</v>
      </c>
      <c r="M11" s="32">
        <v>3</v>
      </c>
      <c r="N11" s="36">
        <f t="shared" si="0"/>
        <v>2.1818181818181817</v>
      </c>
      <c r="O11" s="34"/>
      <c r="P11" s="34" t="s">
        <v>172</v>
      </c>
      <c r="Q11" s="31"/>
      <c r="R11" s="31"/>
    </row>
    <row r="12" spans="1:18" ht="20.25" customHeight="1">
      <c r="A12" s="18">
        <v>7</v>
      </c>
      <c r="B12" s="9" t="s">
        <v>182</v>
      </c>
      <c r="C12" s="37">
        <v>2</v>
      </c>
      <c r="D12" s="32">
        <v>2</v>
      </c>
      <c r="E12" s="32">
        <v>2</v>
      </c>
      <c r="F12" s="32">
        <v>2</v>
      </c>
      <c r="G12" s="32">
        <v>2</v>
      </c>
      <c r="H12" s="32">
        <v>1</v>
      </c>
      <c r="I12" s="32">
        <v>2</v>
      </c>
      <c r="J12" s="32">
        <v>2</v>
      </c>
      <c r="K12" s="32">
        <v>2</v>
      </c>
      <c r="L12" s="32">
        <v>2</v>
      </c>
      <c r="M12" s="32">
        <v>3</v>
      </c>
      <c r="N12" s="36">
        <f t="shared" si="0"/>
        <v>2</v>
      </c>
      <c r="O12" s="31"/>
      <c r="P12" s="34" t="s">
        <v>172</v>
      </c>
      <c r="Q12" s="31"/>
      <c r="R12" s="31"/>
    </row>
    <row r="13" spans="1:18" ht="20.25" customHeight="1">
      <c r="A13" s="18">
        <v>8</v>
      </c>
      <c r="B13" s="9" t="s">
        <v>183</v>
      </c>
      <c r="C13" s="37">
        <v>2</v>
      </c>
      <c r="D13" s="32">
        <v>2</v>
      </c>
      <c r="E13" s="32">
        <v>2</v>
      </c>
      <c r="F13" s="32">
        <v>2</v>
      </c>
      <c r="G13" s="32">
        <v>2</v>
      </c>
      <c r="H13" s="32">
        <v>1</v>
      </c>
      <c r="I13" s="32">
        <v>2</v>
      </c>
      <c r="J13" s="32">
        <v>2</v>
      </c>
      <c r="K13" s="32">
        <v>2</v>
      </c>
      <c r="L13" s="32">
        <v>2</v>
      </c>
      <c r="M13" s="32">
        <v>2</v>
      </c>
      <c r="N13" s="36">
        <f t="shared" si="0"/>
        <v>1.9090909090909092</v>
      </c>
      <c r="O13" s="31"/>
      <c r="P13" s="34" t="s">
        <v>172</v>
      </c>
      <c r="Q13" s="31"/>
      <c r="R13" s="31"/>
    </row>
    <row r="14" spans="1:18" ht="20.25" customHeight="1">
      <c r="A14" s="18">
        <v>9</v>
      </c>
      <c r="B14" s="9" t="s">
        <v>184</v>
      </c>
      <c r="C14" s="37">
        <v>2</v>
      </c>
      <c r="D14" s="32">
        <v>2</v>
      </c>
      <c r="E14" s="32">
        <v>2</v>
      </c>
      <c r="F14" s="32">
        <v>2</v>
      </c>
      <c r="G14" s="32">
        <v>2</v>
      </c>
      <c r="H14" s="32">
        <v>1</v>
      </c>
      <c r="I14" s="32">
        <v>2</v>
      </c>
      <c r="J14" s="32">
        <v>2</v>
      </c>
      <c r="K14" s="32">
        <v>2</v>
      </c>
      <c r="L14" s="32">
        <v>2</v>
      </c>
      <c r="M14" s="32">
        <v>3</v>
      </c>
      <c r="N14" s="36">
        <f t="shared" si="0"/>
        <v>2</v>
      </c>
      <c r="O14" s="34"/>
      <c r="P14" s="34" t="s">
        <v>172</v>
      </c>
      <c r="Q14" s="31"/>
      <c r="R14" s="31"/>
    </row>
    <row r="15" spans="1:18" ht="20.25" customHeight="1">
      <c r="A15" s="18">
        <v>10</v>
      </c>
      <c r="B15" s="9" t="s">
        <v>185</v>
      </c>
      <c r="C15" s="37">
        <v>2</v>
      </c>
      <c r="D15" s="32">
        <v>3</v>
      </c>
      <c r="E15" s="32">
        <v>2</v>
      </c>
      <c r="F15" s="32">
        <v>2</v>
      </c>
      <c r="G15" s="32">
        <v>3</v>
      </c>
      <c r="H15" s="32">
        <v>1</v>
      </c>
      <c r="I15" s="32">
        <v>2</v>
      </c>
      <c r="J15" s="32">
        <v>2</v>
      </c>
      <c r="K15" s="32">
        <v>2</v>
      </c>
      <c r="L15" s="32">
        <v>2</v>
      </c>
      <c r="M15" s="32">
        <v>2</v>
      </c>
      <c r="N15" s="36">
        <f t="shared" si="0"/>
        <v>2.0909090909090908</v>
      </c>
      <c r="O15" s="31"/>
      <c r="P15" s="34" t="s">
        <v>172</v>
      </c>
      <c r="Q15" s="31"/>
      <c r="R15" s="31"/>
    </row>
    <row r="16" spans="1:18" ht="20.25" customHeight="1">
      <c r="A16" s="18">
        <v>11</v>
      </c>
      <c r="B16" s="9" t="s">
        <v>186</v>
      </c>
      <c r="C16" s="37">
        <v>2</v>
      </c>
      <c r="D16" s="32">
        <v>3</v>
      </c>
      <c r="E16" s="32">
        <v>3</v>
      </c>
      <c r="F16" s="32">
        <v>2</v>
      </c>
      <c r="G16" s="32">
        <v>2</v>
      </c>
      <c r="H16" s="32">
        <v>3</v>
      </c>
      <c r="I16" s="32">
        <v>2</v>
      </c>
      <c r="J16" s="32">
        <v>2</v>
      </c>
      <c r="K16" s="32">
        <v>2</v>
      </c>
      <c r="L16" s="32">
        <v>2</v>
      </c>
      <c r="M16" s="32">
        <v>3</v>
      </c>
      <c r="N16" s="36">
        <f t="shared" si="0"/>
        <v>2.3636363636363638</v>
      </c>
      <c r="O16" s="31"/>
      <c r="P16" s="34" t="s">
        <v>172</v>
      </c>
      <c r="Q16" s="31"/>
      <c r="R16" s="31"/>
    </row>
    <row r="17" spans="1:18" ht="20.25" customHeight="1">
      <c r="A17" s="18">
        <v>12</v>
      </c>
      <c r="B17" s="9" t="s">
        <v>187</v>
      </c>
      <c r="C17" s="37">
        <v>2</v>
      </c>
      <c r="D17" s="32">
        <v>2</v>
      </c>
      <c r="E17" s="32">
        <v>2</v>
      </c>
      <c r="F17" s="32">
        <v>2</v>
      </c>
      <c r="G17" s="32">
        <v>2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3</v>
      </c>
      <c r="N17" s="36">
        <f t="shared" si="0"/>
        <v>2.0909090909090908</v>
      </c>
      <c r="O17" s="31"/>
      <c r="P17" s="34" t="s">
        <v>172</v>
      </c>
      <c r="Q17" s="31"/>
      <c r="R17" s="31"/>
    </row>
    <row r="18" spans="1:18" ht="20.25" customHeight="1">
      <c r="A18" s="18">
        <v>13</v>
      </c>
      <c r="B18" s="9" t="s">
        <v>188</v>
      </c>
      <c r="C18" s="37">
        <v>2</v>
      </c>
      <c r="D18" s="32">
        <v>2</v>
      </c>
      <c r="E18" s="32">
        <v>2</v>
      </c>
      <c r="F18" s="32">
        <v>2</v>
      </c>
      <c r="G18" s="32">
        <v>2</v>
      </c>
      <c r="H18" s="32">
        <v>2</v>
      </c>
      <c r="I18" s="32">
        <v>2</v>
      </c>
      <c r="J18" s="32">
        <v>2</v>
      </c>
      <c r="K18" s="32">
        <v>2</v>
      </c>
      <c r="L18" s="32">
        <v>2</v>
      </c>
      <c r="M18" s="32">
        <v>2</v>
      </c>
      <c r="N18" s="36">
        <f t="shared" si="0"/>
        <v>2</v>
      </c>
      <c r="O18" s="31"/>
      <c r="P18" s="34" t="s">
        <v>172</v>
      </c>
      <c r="Q18" s="31"/>
      <c r="R18" s="31"/>
    </row>
    <row r="19" spans="1:18" ht="20.25" customHeight="1">
      <c r="A19" s="18">
        <v>14</v>
      </c>
      <c r="B19" s="9" t="s">
        <v>189</v>
      </c>
      <c r="C19" s="37">
        <v>2</v>
      </c>
      <c r="D19" s="32">
        <v>3</v>
      </c>
      <c r="E19" s="32">
        <v>2</v>
      </c>
      <c r="F19" s="32">
        <v>2</v>
      </c>
      <c r="G19" s="32">
        <v>2</v>
      </c>
      <c r="H19" s="32">
        <v>2</v>
      </c>
      <c r="I19" s="32">
        <v>2</v>
      </c>
      <c r="J19" s="32">
        <v>2</v>
      </c>
      <c r="K19" s="32">
        <v>2</v>
      </c>
      <c r="L19" s="32">
        <v>2</v>
      </c>
      <c r="M19" s="32">
        <v>2</v>
      </c>
      <c r="N19" s="36">
        <f t="shared" si="0"/>
        <v>2.0909090909090908</v>
      </c>
      <c r="O19" s="34"/>
      <c r="P19" s="34" t="s">
        <v>172</v>
      </c>
      <c r="Q19" s="31"/>
      <c r="R19" s="31"/>
    </row>
    <row r="20" spans="1:18" ht="20.25" customHeight="1">
      <c r="A20" s="18">
        <v>15</v>
      </c>
      <c r="B20" s="9" t="s">
        <v>190</v>
      </c>
      <c r="C20" s="37">
        <v>2</v>
      </c>
      <c r="D20" s="32">
        <v>2</v>
      </c>
      <c r="E20" s="32">
        <v>2</v>
      </c>
      <c r="F20" s="32">
        <v>2</v>
      </c>
      <c r="G20" s="32">
        <v>2</v>
      </c>
      <c r="H20" s="32">
        <v>3</v>
      </c>
      <c r="I20" s="32">
        <v>2</v>
      </c>
      <c r="J20" s="32">
        <v>2</v>
      </c>
      <c r="K20" s="32">
        <v>2</v>
      </c>
      <c r="L20" s="32">
        <v>2</v>
      </c>
      <c r="M20" s="32">
        <v>3</v>
      </c>
      <c r="N20" s="36">
        <f t="shared" si="0"/>
        <v>2.1818181818181817</v>
      </c>
      <c r="O20" s="31"/>
      <c r="P20" s="34" t="s">
        <v>172</v>
      </c>
      <c r="Q20" s="31"/>
      <c r="R20" s="31"/>
    </row>
    <row r="21" spans="1:18" ht="20.25" customHeight="1">
      <c r="A21" s="18">
        <v>16</v>
      </c>
      <c r="B21" s="9" t="s">
        <v>191</v>
      </c>
      <c r="C21" s="37">
        <v>3</v>
      </c>
      <c r="D21" s="32">
        <v>3</v>
      </c>
      <c r="E21" s="32">
        <v>2</v>
      </c>
      <c r="F21" s="32">
        <v>2</v>
      </c>
      <c r="G21" s="32">
        <v>2</v>
      </c>
      <c r="H21" s="32">
        <v>2</v>
      </c>
      <c r="I21" s="32">
        <v>2</v>
      </c>
      <c r="J21" s="32">
        <v>2</v>
      </c>
      <c r="K21" s="32">
        <v>2</v>
      </c>
      <c r="L21" s="32">
        <v>2</v>
      </c>
      <c r="M21" s="32">
        <v>2</v>
      </c>
      <c r="N21" s="36">
        <f t="shared" si="0"/>
        <v>2.1818181818181817</v>
      </c>
      <c r="O21" s="34"/>
      <c r="P21" s="34" t="s">
        <v>172</v>
      </c>
      <c r="Q21" s="31"/>
      <c r="R21" s="31"/>
    </row>
    <row r="22" spans="1:18" ht="20.25" customHeight="1">
      <c r="A22" s="18">
        <v>17</v>
      </c>
      <c r="B22" s="9" t="s">
        <v>192</v>
      </c>
      <c r="C22" s="37">
        <v>3</v>
      </c>
      <c r="D22" s="32">
        <v>3</v>
      </c>
      <c r="E22" s="32">
        <v>2</v>
      </c>
      <c r="F22" s="32">
        <v>2</v>
      </c>
      <c r="G22" s="32">
        <v>2</v>
      </c>
      <c r="H22" s="32">
        <v>2</v>
      </c>
      <c r="I22" s="32">
        <v>2</v>
      </c>
      <c r="J22" s="32">
        <v>2</v>
      </c>
      <c r="K22" s="32">
        <v>2</v>
      </c>
      <c r="L22" s="32">
        <v>2</v>
      </c>
      <c r="M22" s="32">
        <v>2</v>
      </c>
      <c r="N22" s="36">
        <f t="shared" ref="N22:N25" si="1">SUM(C22:M22)/11</f>
        <v>2.1818181818181817</v>
      </c>
      <c r="O22" s="34"/>
      <c r="P22" s="34" t="s">
        <v>172</v>
      </c>
      <c r="Q22" s="31"/>
      <c r="R22" s="31"/>
    </row>
    <row r="23" spans="1:18" ht="20.25" customHeight="1">
      <c r="A23" s="18">
        <v>18</v>
      </c>
      <c r="B23" s="9" t="s">
        <v>193</v>
      </c>
      <c r="C23" s="37">
        <v>3</v>
      </c>
      <c r="D23" s="32">
        <v>3</v>
      </c>
      <c r="E23" s="32">
        <v>3</v>
      </c>
      <c r="F23" s="32">
        <v>2</v>
      </c>
      <c r="G23" s="32">
        <v>2</v>
      </c>
      <c r="H23" s="32">
        <v>2</v>
      </c>
      <c r="I23" s="32">
        <v>2</v>
      </c>
      <c r="J23" s="32">
        <v>2</v>
      </c>
      <c r="K23" s="32">
        <v>2</v>
      </c>
      <c r="L23" s="32">
        <v>2</v>
      </c>
      <c r="M23" s="32">
        <v>3</v>
      </c>
      <c r="N23" s="36">
        <f t="shared" si="1"/>
        <v>2.3636363636363638</v>
      </c>
      <c r="O23" s="31"/>
      <c r="P23" s="34" t="s">
        <v>172</v>
      </c>
      <c r="Q23" s="31"/>
      <c r="R23" s="31"/>
    </row>
    <row r="24" spans="1:18" ht="20.25" customHeight="1">
      <c r="A24" s="18">
        <v>19</v>
      </c>
      <c r="B24" s="9" t="s">
        <v>194</v>
      </c>
      <c r="C24" s="37">
        <v>3</v>
      </c>
      <c r="D24" s="32">
        <v>3</v>
      </c>
      <c r="E24" s="32">
        <v>3</v>
      </c>
      <c r="F24" s="32">
        <v>2</v>
      </c>
      <c r="G24" s="32">
        <v>3</v>
      </c>
      <c r="H24" s="32">
        <v>2</v>
      </c>
      <c r="I24" s="32">
        <v>2</v>
      </c>
      <c r="J24" s="32">
        <v>2</v>
      </c>
      <c r="K24" s="32">
        <v>2</v>
      </c>
      <c r="L24" s="32">
        <v>2</v>
      </c>
      <c r="M24" s="32">
        <v>2</v>
      </c>
      <c r="N24" s="36">
        <f t="shared" si="1"/>
        <v>2.3636363636363638</v>
      </c>
      <c r="O24" s="34"/>
      <c r="P24" s="34" t="s">
        <v>172</v>
      </c>
      <c r="Q24" s="31"/>
      <c r="R24" s="31"/>
    </row>
    <row r="25" spans="1:18" ht="20.25" customHeight="1">
      <c r="A25" s="18">
        <v>20</v>
      </c>
      <c r="B25" s="9" t="s">
        <v>195</v>
      </c>
      <c r="C25" s="37">
        <v>2</v>
      </c>
      <c r="D25" s="32">
        <v>2</v>
      </c>
      <c r="E25" s="32">
        <v>3</v>
      </c>
      <c r="F25" s="32">
        <v>2</v>
      </c>
      <c r="G25" s="32">
        <v>2</v>
      </c>
      <c r="H25" s="32">
        <v>3</v>
      </c>
      <c r="I25" s="32">
        <v>2</v>
      </c>
      <c r="J25" s="32">
        <v>2</v>
      </c>
      <c r="K25" s="32">
        <v>2</v>
      </c>
      <c r="L25" s="32">
        <v>2</v>
      </c>
      <c r="M25" s="32">
        <v>3</v>
      </c>
      <c r="N25" s="36">
        <f t="shared" si="1"/>
        <v>2.2727272727272729</v>
      </c>
      <c r="O25" s="34"/>
      <c r="P25" s="34" t="s">
        <v>172</v>
      </c>
      <c r="Q25" s="31"/>
      <c r="R25" s="31"/>
    </row>
    <row r="26" spans="1:18" ht="20.25" customHeight="1">
      <c r="A26" s="18">
        <v>21</v>
      </c>
      <c r="B26" s="9" t="s">
        <v>196</v>
      </c>
      <c r="C26" s="37">
        <v>2</v>
      </c>
      <c r="D26" s="32">
        <v>3</v>
      </c>
      <c r="E26" s="32">
        <v>3</v>
      </c>
      <c r="F26" s="32">
        <v>2</v>
      </c>
      <c r="G26" s="32">
        <v>2</v>
      </c>
      <c r="H26" s="32">
        <v>3</v>
      </c>
      <c r="I26" s="32">
        <v>2</v>
      </c>
      <c r="J26" s="32">
        <v>2</v>
      </c>
      <c r="K26" s="32">
        <v>2</v>
      </c>
      <c r="L26" s="32">
        <v>2</v>
      </c>
      <c r="M26" s="32">
        <v>3</v>
      </c>
      <c r="N26" s="36">
        <f t="shared" si="0"/>
        <v>2.3636363636363638</v>
      </c>
      <c r="O26" s="34"/>
      <c r="P26" s="34" t="s">
        <v>172</v>
      </c>
      <c r="Q26" s="31"/>
      <c r="R26" s="31"/>
    </row>
    <row r="27" spans="1:18" ht="26.25" customHeight="1">
      <c r="A27" s="47" t="s">
        <v>3</v>
      </c>
      <c r="B27" s="47" t="s">
        <v>119</v>
      </c>
      <c r="C27" s="49" t="s">
        <v>120</v>
      </c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47"/>
      <c r="O27" s="49" t="s">
        <v>9</v>
      </c>
      <c r="P27" s="50"/>
      <c r="Q27" s="50"/>
      <c r="R27" s="51"/>
    </row>
    <row r="28" spans="1:18" ht="45.75" customHeight="1">
      <c r="A28" s="55"/>
      <c r="B28" s="5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48"/>
      <c r="O28" s="16" t="s">
        <v>171</v>
      </c>
      <c r="P28" s="16" t="s">
        <v>122</v>
      </c>
      <c r="Q28" s="16" t="s">
        <v>123</v>
      </c>
      <c r="R28" s="16" t="s">
        <v>124</v>
      </c>
    </row>
    <row r="29" spans="1:18" ht="20.25" customHeight="1">
      <c r="A29" s="18">
        <v>22</v>
      </c>
      <c r="B29" s="9" t="s">
        <v>197</v>
      </c>
      <c r="C29" s="37">
        <v>3</v>
      </c>
      <c r="D29" s="32">
        <v>3</v>
      </c>
      <c r="E29" s="32">
        <v>3</v>
      </c>
      <c r="F29" s="32">
        <v>2</v>
      </c>
      <c r="G29" s="32">
        <v>2</v>
      </c>
      <c r="H29" s="32">
        <v>2</v>
      </c>
      <c r="I29" s="32">
        <v>2</v>
      </c>
      <c r="J29" s="32">
        <v>2</v>
      </c>
      <c r="K29" s="32">
        <v>2</v>
      </c>
      <c r="L29" s="32">
        <v>2</v>
      </c>
      <c r="M29" s="32">
        <v>3</v>
      </c>
      <c r="N29" s="36">
        <f t="shared" si="0"/>
        <v>2.3636363636363638</v>
      </c>
      <c r="O29" s="31"/>
      <c r="P29" s="34" t="s">
        <v>172</v>
      </c>
      <c r="Q29" s="31"/>
      <c r="R29" s="31"/>
    </row>
    <row r="30" spans="1:18" ht="20.25" customHeight="1">
      <c r="A30" s="18">
        <v>23</v>
      </c>
      <c r="B30" s="9" t="s">
        <v>198</v>
      </c>
      <c r="C30" s="37">
        <v>3</v>
      </c>
      <c r="D30" s="32">
        <v>3</v>
      </c>
      <c r="E30" s="32">
        <v>2</v>
      </c>
      <c r="F30" s="32">
        <v>2</v>
      </c>
      <c r="G30" s="32">
        <v>2</v>
      </c>
      <c r="H30" s="32">
        <v>2</v>
      </c>
      <c r="I30" s="32">
        <v>2</v>
      </c>
      <c r="J30" s="32">
        <v>2</v>
      </c>
      <c r="K30" s="32">
        <v>2</v>
      </c>
      <c r="L30" s="32">
        <v>2</v>
      </c>
      <c r="M30" s="32">
        <v>3</v>
      </c>
      <c r="N30" s="36">
        <f t="shared" si="0"/>
        <v>2.2727272727272729</v>
      </c>
      <c r="O30" s="34"/>
      <c r="P30" s="34" t="s">
        <v>172</v>
      </c>
      <c r="Q30" s="31"/>
      <c r="R30" s="31"/>
    </row>
    <row r="31" spans="1:18" ht="20.25" customHeight="1">
      <c r="A31" s="18">
        <v>24</v>
      </c>
      <c r="B31" s="9" t="s">
        <v>199</v>
      </c>
      <c r="C31" s="37">
        <v>2</v>
      </c>
      <c r="D31" s="32">
        <v>3</v>
      </c>
      <c r="E31" s="32">
        <v>2</v>
      </c>
      <c r="F31" s="32">
        <v>2</v>
      </c>
      <c r="G31" s="32">
        <v>2</v>
      </c>
      <c r="H31" s="32">
        <v>2</v>
      </c>
      <c r="I31" s="32">
        <v>2</v>
      </c>
      <c r="J31" s="32">
        <v>2</v>
      </c>
      <c r="K31" s="32">
        <v>2</v>
      </c>
      <c r="L31" s="32">
        <v>2</v>
      </c>
      <c r="M31" s="32">
        <v>2</v>
      </c>
      <c r="N31" s="36">
        <f t="shared" si="0"/>
        <v>2.0909090909090908</v>
      </c>
      <c r="O31" s="34"/>
      <c r="P31" s="34" t="s">
        <v>172</v>
      </c>
      <c r="Q31" s="31"/>
      <c r="R31" s="31"/>
    </row>
    <row r="32" spans="1:18" ht="20.25" customHeight="1">
      <c r="A32" s="18"/>
      <c r="B32" s="38" t="s">
        <v>121</v>
      </c>
      <c r="C32" s="39">
        <f>SUM(C6:C31)</f>
        <v>54</v>
      </c>
      <c r="D32" s="39">
        <f t="shared" ref="D32:N32" si="2">SUM(D6:D31)</f>
        <v>62</v>
      </c>
      <c r="E32" s="39">
        <f t="shared" si="2"/>
        <v>54</v>
      </c>
      <c r="F32" s="39">
        <f>SUM(F6:F31)</f>
        <v>47</v>
      </c>
      <c r="G32" s="39">
        <f t="shared" si="2"/>
        <v>52</v>
      </c>
      <c r="H32" s="39">
        <f t="shared" si="2"/>
        <v>44</v>
      </c>
      <c r="I32" s="39">
        <f t="shared" si="2"/>
        <v>48</v>
      </c>
      <c r="J32" s="39">
        <f t="shared" si="2"/>
        <v>48</v>
      </c>
      <c r="K32" s="39">
        <f t="shared" si="2"/>
        <v>48</v>
      </c>
      <c r="L32" s="39">
        <f t="shared" si="2"/>
        <v>48</v>
      </c>
      <c r="M32" s="39">
        <f t="shared" si="2"/>
        <v>61</v>
      </c>
      <c r="N32" s="40">
        <f t="shared" si="2"/>
        <v>51.45454545454546</v>
      </c>
      <c r="O32" s="7"/>
      <c r="P32" s="7"/>
      <c r="Q32" s="7"/>
      <c r="R32" s="7"/>
    </row>
    <row r="33" spans="1:18" ht="20.25" customHeight="1">
      <c r="A33" s="17"/>
      <c r="B33" s="9" t="s">
        <v>173</v>
      </c>
      <c r="C33" s="41">
        <f>AVERAGE(C6:C31)</f>
        <v>2.25</v>
      </c>
      <c r="D33" s="41">
        <f t="shared" ref="D33:N33" si="3">AVERAGE(D6:D31)</f>
        <v>2.5833333333333335</v>
      </c>
      <c r="E33" s="41">
        <f t="shared" si="3"/>
        <v>2.25</v>
      </c>
      <c r="F33" s="41">
        <f>AVERAGE(F6:F31)</f>
        <v>1.9583333333333333</v>
      </c>
      <c r="G33" s="41">
        <f t="shared" si="3"/>
        <v>2.1666666666666665</v>
      </c>
      <c r="H33" s="41">
        <f t="shared" si="3"/>
        <v>1.8333333333333333</v>
      </c>
      <c r="I33" s="41">
        <f t="shared" si="3"/>
        <v>2</v>
      </c>
      <c r="J33" s="41">
        <f t="shared" si="3"/>
        <v>2</v>
      </c>
      <c r="K33" s="41">
        <f t="shared" si="3"/>
        <v>2</v>
      </c>
      <c r="L33" s="41">
        <f t="shared" si="3"/>
        <v>2</v>
      </c>
      <c r="M33" s="41">
        <f t="shared" si="3"/>
        <v>2.5416666666666665</v>
      </c>
      <c r="N33" s="41">
        <f t="shared" si="3"/>
        <v>2.143939393939394</v>
      </c>
      <c r="O33" s="7"/>
      <c r="P33" s="7"/>
      <c r="Q33" s="7"/>
      <c r="R33" s="7"/>
    </row>
    <row r="34" spans="1:18" ht="20.25" customHeight="1">
      <c r="A34" s="17"/>
      <c r="B34" s="9" t="s">
        <v>174</v>
      </c>
      <c r="C34" s="41">
        <f t="shared" ref="C34:N34" si="4">STDEV(C6:C31)</f>
        <v>0.44232586846469141</v>
      </c>
      <c r="D34" s="41">
        <f t="shared" si="4"/>
        <v>0.50361015518533525</v>
      </c>
      <c r="E34" s="41">
        <f t="shared" si="4"/>
        <v>0.44232586846469141</v>
      </c>
      <c r="F34" s="41">
        <f t="shared" si="4"/>
        <v>0.20412414523193101</v>
      </c>
      <c r="G34" s="41">
        <f t="shared" si="4"/>
        <v>0.3806934938134402</v>
      </c>
      <c r="H34" s="41">
        <f t="shared" si="4"/>
        <v>0.70196411816303372</v>
      </c>
      <c r="I34" s="41">
        <f t="shared" si="4"/>
        <v>0</v>
      </c>
      <c r="J34" s="41">
        <f t="shared" si="4"/>
        <v>0</v>
      </c>
      <c r="K34" s="41">
        <f t="shared" si="4"/>
        <v>0</v>
      </c>
      <c r="L34" s="41">
        <f t="shared" si="4"/>
        <v>0</v>
      </c>
      <c r="M34" s="41">
        <f>STDEV(M6:M31)</f>
        <v>0.50897737770405194</v>
      </c>
      <c r="N34" s="41">
        <f t="shared" si="4"/>
        <v>0.160659498406024</v>
      </c>
      <c r="O34" s="7"/>
      <c r="P34" s="7"/>
      <c r="Q34" s="7"/>
      <c r="R34" s="7"/>
    </row>
    <row r="35" spans="1:18" ht="20.25" customHeight="1">
      <c r="A35" s="17"/>
      <c r="B35" s="9" t="s">
        <v>175</v>
      </c>
      <c r="C35" s="41">
        <f>(C32*100)/72</f>
        <v>75</v>
      </c>
      <c r="D35" s="41">
        <f t="shared" ref="D35:N35" si="5">(D32*100)/72</f>
        <v>86.111111111111114</v>
      </c>
      <c r="E35" s="41">
        <f t="shared" si="5"/>
        <v>75</v>
      </c>
      <c r="F35" s="41">
        <f t="shared" si="5"/>
        <v>65.277777777777771</v>
      </c>
      <c r="G35" s="41">
        <f t="shared" si="5"/>
        <v>72.222222222222229</v>
      </c>
      <c r="H35" s="41">
        <f t="shared" si="5"/>
        <v>61.111111111111114</v>
      </c>
      <c r="I35" s="41">
        <f t="shared" si="5"/>
        <v>66.666666666666671</v>
      </c>
      <c r="J35" s="41">
        <f t="shared" si="5"/>
        <v>66.666666666666671</v>
      </c>
      <c r="K35" s="41">
        <f t="shared" si="5"/>
        <v>66.666666666666671</v>
      </c>
      <c r="L35" s="41">
        <f t="shared" si="5"/>
        <v>66.666666666666671</v>
      </c>
      <c r="M35" s="41">
        <f t="shared" si="5"/>
        <v>84.722222222222229</v>
      </c>
      <c r="N35" s="41">
        <f t="shared" si="5"/>
        <v>71.464646464646478</v>
      </c>
      <c r="O35" s="7"/>
      <c r="P35" s="7"/>
      <c r="Q35" s="7"/>
      <c r="R35" s="7"/>
    </row>
    <row r="36" spans="1:18" ht="20.25" customHeight="1">
      <c r="A36" s="17"/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20.25" customHeight="1">
      <c r="A37" s="17"/>
      <c r="B37" s="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20.25" customHeight="1">
      <c r="A38" s="17"/>
      <c r="B38" s="2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21" customHeight="1">
      <c r="A39" s="17"/>
      <c r="B39" s="2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21" customHeight="1">
      <c r="A40" s="7"/>
      <c r="B40" s="2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21" customHeight="1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21" customHeight="1"/>
    <row r="43" spans="1:18" ht="21" customHeight="1"/>
    <row r="44" spans="1:18" ht="21" customHeight="1"/>
    <row r="45" spans="1:18" ht="21" customHeight="1"/>
    <row r="46" spans="1:18" ht="21" customHeight="1"/>
    <row r="47" spans="1:18" ht="21" customHeight="1"/>
    <row r="48" spans="1:18" ht="21" customHeight="1"/>
    <row r="49" ht="21" customHeight="1"/>
    <row r="50" ht="21" customHeight="1"/>
    <row r="51" ht="21" customHeight="1"/>
    <row r="52" ht="21" customHeight="1"/>
  </sheetData>
  <mergeCells count="12">
    <mergeCell ref="N4:N5"/>
    <mergeCell ref="O4:R4"/>
    <mergeCell ref="A1:R1"/>
    <mergeCell ref="A2:R2"/>
    <mergeCell ref="A4:A5"/>
    <mergeCell ref="B4:B5"/>
    <mergeCell ref="C4:M4"/>
    <mergeCell ref="A27:A28"/>
    <mergeCell ref="B27:B28"/>
    <mergeCell ref="C27:M27"/>
    <mergeCell ref="N27:N28"/>
    <mergeCell ref="O27:R27"/>
  </mergeCells>
  <pageMargins left="0.511811023622047" right="0.118110236220472" top="0.55118110236220497" bottom="0" header="0.31496062992126" footer="0.31496062992126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E7" sqref="E7"/>
    </sheetView>
  </sheetViews>
  <sheetFormatPr defaultColWidth="9" defaultRowHeight="21"/>
  <cols>
    <col min="1" max="1" width="5.140625" style="6" customWidth="1"/>
    <col min="2" max="2" width="23.42578125" style="6" customWidth="1"/>
    <col min="3" max="13" width="3.7109375" style="6" customWidth="1"/>
    <col min="14" max="16384" width="9" style="6"/>
  </cols>
  <sheetData>
    <row r="1" spans="1:15">
      <c r="A1" s="59" t="s">
        <v>125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>
      <c r="A2" s="59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60" t="s">
        <v>170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20.25" customHeight="1">
      <c r="A4" s="56" t="s">
        <v>3</v>
      </c>
      <c r="B4" s="56" t="s">
        <v>119</v>
      </c>
      <c r="C4" s="62" t="s">
        <v>120</v>
      </c>
      <c r="D4" s="63"/>
      <c r="E4" s="63"/>
      <c r="F4" s="63"/>
      <c r="G4" s="63"/>
      <c r="H4" s="63"/>
      <c r="I4" s="63"/>
      <c r="J4" s="63"/>
      <c r="K4" s="63"/>
      <c r="L4" s="63"/>
      <c r="M4" s="64"/>
      <c r="N4" s="56" t="s">
        <v>126</v>
      </c>
      <c r="O4" s="58" t="s">
        <v>127</v>
      </c>
    </row>
    <row r="5" spans="1:15" ht="49.5" customHeight="1">
      <c r="A5" s="61"/>
      <c r="B5" s="61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>
        <v>9</v>
      </c>
      <c r="L5" s="18">
        <v>10</v>
      </c>
      <c r="M5" s="18">
        <v>11</v>
      </c>
      <c r="N5" s="57"/>
      <c r="O5" s="58"/>
    </row>
    <row r="6" spans="1:15" ht="20.25" customHeight="1">
      <c r="A6" s="18">
        <v>1</v>
      </c>
      <c r="B6" s="9" t="s">
        <v>148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0.25" customHeight="1">
      <c r="A7" s="18">
        <v>2</v>
      </c>
      <c r="B7" s="9" t="s">
        <v>149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0.25" customHeight="1">
      <c r="A8" s="18">
        <v>3</v>
      </c>
      <c r="B8" s="9" t="s">
        <v>150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25" customHeight="1">
      <c r="A9" s="18">
        <v>4</v>
      </c>
      <c r="B9" s="9" t="s">
        <v>151</v>
      </c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20.25" customHeight="1">
      <c r="A10" s="18">
        <v>5</v>
      </c>
      <c r="B10" s="9" t="s">
        <v>152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0.25" customHeight="1">
      <c r="A11" s="18">
        <v>6</v>
      </c>
      <c r="B11" s="9" t="s">
        <v>153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20.25" customHeight="1">
      <c r="A12" s="18">
        <v>7</v>
      </c>
      <c r="B12" s="9" t="s">
        <v>154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0.25" customHeight="1">
      <c r="A13" s="18">
        <v>8</v>
      </c>
      <c r="B13" s="9" t="s">
        <v>155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0.25" customHeight="1">
      <c r="A14" s="18">
        <v>9</v>
      </c>
      <c r="B14" s="9" t="s">
        <v>156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20.25" customHeight="1">
      <c r="A15" s="18">
        <v>10</v>
      </c>
      <c r="B15" s="9" t="s">
        <v>157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20.25" customHeight="1">
      <c r="A16" s="18">
        <v>11</v>
      </c>
      <c r="B16" s="9" t="s">
        <v>158</v>
      </c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0.25" customHeight="1">
      <c r="A17" s="18">
        <v>12</v>
      </c>
      <c r="B17" s="9" t="s">
        <v>159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0.25" customHeight="1">
      <c r="A18" s="18">
        <v>13</v>
      </c>
      <c r="B18" s="9" t="s">
        <v>160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20.25" customHeight="1">
      <c r="A19" s="18">
        <v>14</v>
      </c>
      <c r="B19" s="9" t="s">
        <v>161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20.25" customHeight="1">
      <c r="A20" s="18">
        <v>15</v>
      </c>
      <c r="B20" s="9" t="s">
        <v>162</v>
      </c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20.25" customHeight="1">
      <c r="A21" s="18">
        <v>16</v>
      </c>
      <c r="B21" s="9" t="s">
        <v>163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20.25" customHeight="1">
      <c r="A22" s="18">
        <v>17</v>
      </c>
      <c r="B22" s="9" t="s">
        <v>164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20.25" customHeight="1">
      <c r="A23" s="18">
        <v>18</v>
      </c>
      <c r="B23" s="9" t="s">
        <v>165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20.25" customHeight="1">
      <c r="A24" s="18">
        <v>19</v>
      </c>
      <c r="B24" s="9" t="s">
        <v>166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20.25" customHeight="1">
      <c r="A25" s="18">
        <v>20</v>
      </c>
      <c r="B25" s="9" t="s">
        <v>167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20.25" customHeight="1">
      <c r="A26" s="18">
        <v>21</v>
      </c>
      <c r="B26" s="9" t="s">
        <v>168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20.25" customHeight="1">
      <c r="A27" s="17">
        <v>22</v>
      </c>
      <c r="B27" s="9" t="s">
        <v>143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20.25" customHeight="1">
      <c r="A28" s="17">
        <v>23</v>
      </c>
      <c r="B28" s="9" t="s">
        <v>144</v>
      </c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20.25" customHeight="1">
      <c r="A29" s="17">
        <v>24</v>
      </c>
      <c r="B29" s="9" t="s">
        <v>145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20.25" customHeight="1">
      <c r="A30" s="17">
        <v>25</v>
      </c>
      <c r="B30" s="9" t="s">
        <v>146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20.25" customHeight="1">
      <c r="A31" s="17">
        <v>26</v>
      </c>
      <c r="B31" s="9" t="s">
        <v>147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20.25" customHeight="1">
      <c r="A32" s="17"/>
      <c r="B32" s="28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20.25" customHeight="1">
      <c r="A33" s="17"/>
      <c r="B33" s="28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2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2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1" customHeight="1"/>
    <row r="37" spans="1:15" ht="21" customHeight="1"/>
    <row r="38" spans="1:15" ht="21" customHeight="1"/>
    <row r="39" spans="1:15" ht="21" customHeight="1"/>
    <row r="40" spans="1:15" ht="21" customHeight="1"/>
    <row r="41" spans="1:15" ht="21" customHeight="1"/>
    <row r="42" spans="1:15" ht="21" customHeight="1"/>
    <row r="43" spans="1:15" ht="21" customHeight="1"/>
    <row r="44" spans="1:15" ht="21" customHeight="1"/>
    <row r="45" spans="1:15" ht="21" customHeight="1"/>
    <row r="46" spans="1:15" ht="21" customHeight="1"/>
  </sheetData>
  <mergeCells count="8">
    <mergeCell ref="N4:N5"/>
    <mergeCell ref="O4:O5"/>
    <mergeCell ref="A1:O1"/>
    <mergeCell ref="A2:O2"/>
    <mergeCell ref="A3:O3"/>
    <mergeCell ref="A4:A5"/>
    <mergeCell ref="B4:B5"/>
    <mergeCell ref="C4:M4"/>
  </mergeCells>
  <pageMargins left="0.51181102362204722" right="0.11811023622047244" top="0.55118110236220474" bottom="0" header="0.31496062992125984" footer="0.31496062992125984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opLeftCell="A13" workbookViewId="0">
      <selection activeCell="AJ11" sqref="AJ11"/>
    </sheetView>
  </sheetViews>
  <sheetFormatPr defaultColWidth="9" defaultRowHeight="21"/>
  <cols>
    <col min="1" max="1" width="3.85546875" style="6" customWidth="1"/>
    <col min="2" max="2" width="22.42578125" style="6" customWidth="1"/>
    <col min="3" max="4" width="3" style="6" customWidth="1"/>
    <col min="5" max="5" width="3.28515625" style="6" customWidth="1"/>
    <col min="6" max="7" width="3" style="6" customWidth="1"/>
    <col min="8" max="8" width="3.42578125" style="6" customWidth="1"/>
    <col min="9" max="10" width="3" style="6" customWidth="1"/>
    <col min="11" max="11" width="3.140625" style="6" customWidth="1"/>
    <col min="12" max="13" width="3" style="6" customWidth="1"/>
    <col min="14" max="14" width="3.140625" style="6" customWidth="1"/>
    <col min="15" max="16" width="3" style="6" customWidth="1"/>
    <col min="17" max="17" width="3.140625" style="6" customWidth="1"/>
    <col min="18" max="19" width="3" style="6" customWidth="1"/>
    <col min="20" max="20" width="3.140625" style="6" customWidth="1"/>
    <col min="21" max="22" width="3" style="6" customWidth="1"/>
    <col min="23" max="23" width="3.140625" style="6" customWidth="1"/>
    <col min="24" max="25" width="3" style="6" customWidth="1"/>
    <col min="26" max="26" width="3.140625" style="6" customWidth="1"/>
    <col min="27" max="28" width="3" style="6" customWidth="1"/>
    <col min="29" max="29" width="3.140625" style="6" customWidth="1"/>
    <col min="30" max="31" width="3" style="6" customWidth="1"/>
    <col min="32" max="32" width="3.140625" style="6" customWidth="1"/>
    <col min="33" max="34" width="3" style="6" customWidth="1"/>
    <col min="35" max="35" width="3.140625" style="6" customWidth="1"/>
    <col min="36" max="16384" width="9" style="6"/>
  </cols>
  <sheetData>
    <row r="1" spans="1:35">
      <c r="A1" s="66" t="s">
        <v>142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2" spans="1:35">
      <c r="A2" s="67" t="s">
        <v>169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>
      <c r="A3" s="72" t="s">
        <v>3</v>
      </c>
      <c r="B3" s="72" t="s">
        <v>129</v>
      </c>
      <c r="C3" s="68" t="s">
        <v>130</v>
      </c>
      <c r="D3" s="69"/>
      <c r="E3" s="70"/>
      <c r="F3" s="68" t="s">
        <v>131</v>
      </c>
      <c r="G3" s="69"/>
      <c r="H3" s="70"/>
      <c r="I3" s="68" t="s">
        <v>132</v>
      </c>
      <c r="J3" s="69"/>
      <c r="K3" s="70"/>
      <c r="L3" s="68" t="s">
        <v>133</v>
      </c>
      <c r="M3" s="69"/>
      <c r="N3" s="70"/>
      <c r="O3" s="68" t="s">
        <v>134</v>
      </c>
      <c r="P3" s="69"/>
      <c r="Q3" s="70"/>
      <c r="R3" s="68" t="s">
        <v>135</v>
      </c>
      <c r="S3" s="69"/>
      <c r="T3" s="70"/>
      <c r="U3" s="71" t="s">
        <v>136</v>
      </c>
      <c r="V3" s="71"/>
      <c r="W3" s="71"/>
      <c r="X3" s="71" t="s">
        <v>137</v>
      </c>
      <c r="Y3" s="71"/>
      <c r="Z3" s="71"/>
      <c r="AA3" s="65" t="s">
        <v>139</v>
      </c>
      <c r="AB3" s="65"/>
      <c r="AC3" s="65"/>
      <c r="AD3" s="65" t="s">
        <v>140</v>
      </c>
      <c r="AE3" s="65"/>
      <c r="AF3" s="65"/>
      <c r="AG3" s="65" t="s">
        <v>141</v>
      </c>
      <c r="AH3" s="65"/>
      <c r="AI3" s="65"/>
    </row>
    <row r="4" spans="1:35" ht="30.75" customHeight="1">
      <c r="A4" s="73"/>
      <c r="B4" s="73"/>
      <c r="C4" s="22">
        <v>1</v>
      </c>
      <c r="D4" s="22">
        <v>2</v>
      </c>
      <c r="E4" s="23" t="s">
        <v>138</v>
      </c>
      <c r="F4" s="22">
        <v>1</v>
      </c>
      <c r="G4" s="22">
        <v>2</v>
      </c>
      <c r="H4" s="23" t="s">
        <v>138</v>
      </c>
      <c r="I4" s="22">
        <v>1</v>
      </c>
      <c r="J4" s="22">
        <v>2</v>
      </c>
      <c r="K4" s="23" t="s">
        <v>138</v>
      </c>
      <c r="L4" s="22">
        <v>1</v>
      </c>
      <c r="M4" s="22">
        <v>2</v>
      </c>
      <c r="N4" s="23" t="s">
        <v>138</v>
      </c>
      <c r="O4" s="22">
        <v>1</v>
      </c>
      <c r="P4" s="22">
        <v>2</v>
      </c>
      <c r="Q4" s="23" t="s">
        <v>138</v>
      </c>
      <c r="R4" s="22">
        <v>1</v>
      </c>
      <c r="S4" s="22">
        <v>2</v>
      </c>
      <c r="T4" s="23" t="s">
        <v>138</v>
      </c>
      <c r="U4" s="22">
        <v>1</v>
      </c>
      <c r="V4" s="22">
        <v>2</v>
      </c>
      <c r="W4" s="23" t="s">
        <v>138</v>
      </c>
      <c r="X4" s="22">
        <v>1</v>
      </c>
      <c r="Y4" s="22">
        <v>2</v>
      </c>
      <c r="Z4" s="23" t="s">
        <v>138</v>
      </c>
      <c r="AA4" s="22">
        <v>1</v>
      </c>
      <c r="AB4" s="22">
        <v>2</v>
      </c>
      <c r="AC4" s="23" t="s">
        <v>138</v>
      </c>
      <c r="AD4" s="22">
        <v>1</v>
      </c>
      <c r="AE4" s="22">
        <v>2</v>
      </c>
      <c r="AF4" s="23" t="s">
        <v>138</v>
      </c>
      <c r="AG4" s="22">
        <v>1</v>
      </c>
      <c r="AH4" s="22">
        <v>2</v>
      </c>
      <c r="AI4" s="23" t="s">
        <v>138</v>
      </c>
    </row>
    <row r="5" spans="1:35" ht="19.5" customHeight="1">
      <c r="A5" s="18">
        <v>1</v>
      </c>
      <c r="B5" s="9" t="s">
        <v>148</v>
      </c>
      <c r="C5" s="33">
        <v>3</v>
      </c>
      <c r="D5" s="21"/>
      <c r="E5" s="21"/>
      <c r="F5" s="31">
        <v>3</v>
      </c>
      <c r="G5" s="21"/>
      <c r="H5" s="21"/>
      <c r="I5" s="31">
        <v>2</v>
      </c>
      <c r="J5" s="21"/>
      <c r="K5" s="21"/>
      <c r="L5" s="31">
        <v>2</v>
      </c>
      <c r="M5" s="21"/>
      <c r="N5" s="21"/>
      <c r="O5" s="31">
        <v>2</v>
      </c>
      <c r="P5" s="21"/>
      <c r="Q5" s="21"/>
      <c r="R5" s="31">
        <v>2</v>
      </c>
      <c r="S5" s="21"/>
      <c r="T5" s="21"/>
      <c r="U5" s="31">
        <v>2</v>
      </c>
      <c r="V5" s="21"/>
      <c r="W5" s="21"/>
      <c r="X5" s="31">
        <v>2</v>
      </c>
      <c r="Y5" s="21"/>
      <c r="Z5" s="21"/>
      <c r="AA5" s="31">
        <v>2</v>
      </c>
      <c r="AB5" s="7"/>
      <c r="AC5" s="7"/>
      <c r="AD5" s="31">
        <v>2</v>
      </c>
      <c r="AE5" s="7"/>
      <c r="AF5" s="7"/>
      <c r="AG5" s="31">
        <v>3</v>
      </c>
      <c r="AH5" s="7"/>
      <c r="AI5" s="7"/>
    </row>
    <row r="6" spans="1:35" ht="19.5" customHeight="1">
      <c r="A6" s="18">
        <v>2</v>
      </c>
      <c r="B6" s="9" t="s">
        <v>149</v>
      </c>
      <c r="C6" s="33">
        <v>3</v>
      </c>
      <c r="D6" s="21"/>
      <c r="E6" s="21"/>
      <c r="F6" s="31">
        <v>3</v>
      </c>
      <c r="G6" s="21"/>
      <c r="H6" s="21"/>
      <c r="I6" s="31">
        <v>2</v>
      </c>
      <c r="J6" s="21"/>
      <c r="K6" s="21"/>
      <c r="L6" s="31">
        <v>2</v>
      </c>
      <c r="M6" s="21"/>
      <c r="N6" s="21"/>
      <c r="O6" s="31">
        <v>2</v>
      </c>
      <c r="P6" s="21"/>
      <c r="Q6" s="21"/>
      <c r="R6" s="31">
        <v>2</v>
      </c>
      <c r="S6" s="21"/>
      <c r="T6" s="21"/>
      <c r="U6" s="31">
        <v>2</v>
      </c>
      <c r="V6" s="21"/>
      <c r="W6" s="21"/>
      <c r="X6" s="31">
        <v>2</v>
      </c>
      <c r="Y6" s="21"/>
      <c r="Z6" s="21"/>
      <c r="AA6" s="31">
        <v>2</v>
      </c>
      <c r="AB6" s="7"/>
      <c r="AC6" s="7"/>
      <c r="AD6" s="31">
        <v>2</v>
      </c>
      <c r="AE6" s="7"/>
      <c r="AF6" s="7"/>
      <c r="AG6" s="31">
        <v>3</v>
      </c>
      <c r="AH6" s="7"/>
      <c r="AI6" s="7"/>
    </row>
    <row r="7" spans="1:35" ht="19.5" customHeight="1">
      <c r="A7" s="18">
        <v>3</v>
      </c>
      <c r="B7" s="9" t="s">
        <v>150</v>
      </c>
      <c r="C7" s="33">
        <v>3</v>
      </c>
      <c r="D7" s="21"/>
      <c r="E7" s="21"/>
      <c r="F7" s="31">
        <v>3</v>
      </c>
      <c r="G7" s="21"/>
      <c r="H7" s="21"/>
      <c r="I7" s="31">
        <v>2</v>
      </c>
      <c r="J7" s="21"/>
      <c r="K7" s="21"/>
      <c r="L7" s="31">
        <v>2</v>
      </c>
      <c r="M7" s="21"/>
      <c r="N7" s="21"/>
      <c r="O7" s="31">
        <v>3</v>
      </c>
      <c r="P7" s="21"/>
      <c r="Q7" s="21"/>
      <c r="R7" s="31">
        <v>2</v>
      </c>
      <c r="S7" s="21"/>
      <c r="T7" s="21"/>
      <c r="U7" s="31">
        <v>2</v>
      </c>
      <c r="V7" s="21"/>
      <c r="W7" s="21"/>
      <c r="X7" s="31">
        <v>2</v>
      </c>
      <c r="Y7" s="21"/>
      <c r="Z7" s="21"/>
      <c r="AA7" s="31">
        <v>2</v>
      </c>
      <c r="AB7" s="7"/>
      <c r="AC7" s="7"/>
      <c r="AD7" s="31">
        <v>2</v>
      </c>
      <c r="AE7" s="7"/>
      <c r="AF7" s="7"/>
      <c r="AG7" s="31">
        <v>3</v>
      </c>
      <c r="AH7" s="7"/>
      <c r="AI7" s="7"/>
    </row>
    <row r="8" spans="1:35" ht="19.5" customHeight="1">
      <c r="A8" s="18">
        <v>4</v>
      </c>
      <c r="B8" s="9" t="s">
        <v>151</v>
      </c>
      <c r="C8" s="33">
        <v>3</v>
      </c>
      <c r="D8" s="21"/>
      <c r="E8" s="21"/>
      <c r="F8" s="31">
        <v>3</v>
      </c>
      <c r="G8" s="21"/>
      <c r="H8" s="21"/>
      <c r="I8" s="31">
        <v>2</v>
      </c>
      <c r="J8" s="21"/>
      <c r="K8" s="21"/>
      <c r="L8" s="31">
        <v>2</v>
      </c>
      <c r="M8" s="21"/>
      <c r="N8" s="21"/>
      <c r="O8" s="31">
        <v>2</v>
      </c>
      <c r="P8" s="21"/>
      <c r="Q8" s="21"/>
      <c r="R8" s="31">
        <v>2</v>
      </c>
      <c r="S8" s="21"/>
      <c r="T8" s="21"/>
      <c r="U8" s="31">
        <v>2</v>
      </c>
      <c r="V8" s="21"/>
      <c r="W8" s="21"/>
      <c r="X8" s="31">
        <v>2</v>
      </c>
      <c r="Y8" s="21"/>
      <c r="Z8" s="21"/>
      <c r="AA8" s="31">
        <v>2</v>
      </c>
      <c r="AB8" s="7"/>
      <c r="AC8" s="7"/>
      <c r="AD8" s="31">
        <v>2</v>
      </c>
      <c r="AE8" s="7"/>
      <c r="AF8" s="7"/>
      <c r="AG8" s="31">
        <v>3</v>
      </c>
      <c r="AH8" s="7"/>
      <c r="AI8" s="7"/>
    </row>
    <row r="9" spans="1:35" ht="19.5" customHeight="1">
      <c r="A9" s="18">
        <v>5</v>
      </c>
      <c r="B9" s="9" t="s">
        <v>152</v>
      </c>
      <c r="C9" s="33">
        <v>3</v>
      </c>
      <c r="D9" s="21"/>
      <c r="E9" s="21"/>
      <c r="F9" s="31">
        <v>3</v>
      </c>
      <c r="G9" s="21"/>
      <c r="H9" s="21"/>
      <c r="I9" s="31">
        <v>3</v>
      </c>
      <c r="J9" s="21"/>
      <c r="K9" s="21"/>
      <c r="L9" s="31">
        <v>3</v>
      </c>
      <c r="M9" s="21"/>
      <c r="N9" s="21"/>
      <c r="O9" s="31">
        <v>3</v>
      </c>
      <c r="P9" s="21"/>
      <c r="Q9" s="21"/>
      <c r="R9" s="31">
        <v>3</v>
      </c>
      <c r="S9" s="21"/>
      <c r="T9" s="21"/>
      <c r="U9" s="31">
        <v>2</v>
      </c>
      <c r="V9" s="21"/>
      <c r="W9" s="21"/>
      <c r="X9" s="31">
        <v>2</v>
      </c>
      <c r="Y9" s="21"/>
      <c r="Z9" s="21"/>
      <c r="AA9" s="31">
        <v>2</v>
      </c>
      <c r="AB9" s="7"/>
      <c r="AC9" s="7"/>
      <c r="AD9" s="31">
        <v>2</v>
      </c>
      <c r="AE9" s="7"/>
      <c r="AF9" s="7"/>
      <c r="AG9" s="31">
        <v>2</v>
      </c>
      <c r="AH9" s="7"/>
      <c r="AI9" s="7"/>
    </row>
    <row r="10" spans="1:35" ht="19.5" customHeight="1">
      <c r="A10" s="18">
        <v>6</v>
      </c>
      <c r="B10" s="9" t="s">
        <v>153</v>
      </c>
      <c r="C10" s="33">
        <v>3</v>
      </c>
      <c r="D10" s="21"/>
      <c r="E10" s="21"/>
      <c r="F10" s="31">
        <v>3</v>
      </c>
      <c r="G10" s="21"/>
      <c r="H10" s="21"/>
      <c r="I10" s="31">
        <v>3</v>
      </c>
      <c r="J10" s="21"/>
      <c r="K10" s="21"/>
      <c r="L10" s="31">
        <v>3</v>
      </c>
      <c r="M10" s="21"/>
      <c r="N10" s="21"/>
      <c r="O10" s="31">
        <v>3</v>
      </c>
      <c r="P10" s="21"/>
      <c r="Q10" s="21"/>
      <c r="R10" s="31">
        <v>3</v>
      </c>
      <c r="S10" s="21"/>
      <c r="T10" s="21"/>
      <c r="U10" s="31">
        <v>2</v>
      </c>
      <c r="V10" s="21"/>
      <c r="W10" s="21"/>
      <c r="X10" s="31">
        <v>2</v>
      </c>
      <c r="Y10" s="21"/>
      <c r="Z10" s="21"/>
      <c r="AA10" s="31">
        <v>2</v>
      </c>
      <c r="AB10" s="7"/>
      <c r="AC10" s="7"/>
      <c r="AD10" s="31">
        <v>2</v>
      </c>
      <c r="AE10" s="7"/>
      <c r="AF10" s="7"/>
      <c r="AG10" s="31">
        <v>3</v>
      </c>
      <c r="AH10" s="7"/>
      <c r="AI10" s="7"/>
    </row>
    <row r="11" spans="1:35" ht="19.5" customHeight="1">
      <c r="A11" s="18">
        <v>7</v>
      </c>
      <c r="B11" s="9" t="s">
        <v>154</v>
      </c>
      <c r="C11" s="33">
        <v>3</v>
      </c>
      <c r="D11" s="21"/>
      <c r="E11" s="21"/>
      <c r="F11" s="31">
        <v>3</v>
      </c>
      <c r="G11" s="21"/>
      <c r="H11" s="21"/>
      <c r="I11" s="31">
        <v>2</v>
      </c>
      <c r="J11" s="21"/>
      <c r="K11" s="21"/>
      <c r="L11" s="31">
        <v>2</v>
      </c>
      <c r="M11" s="21"/>
      <c r="N11" s="21"/>
      <c r="O11" s="31">
        <v>2</v>
      </c>
      <c r="P11" s="21"/>
      <c r="Q11" s="21"/>
      <c r="R11" s="31">
        <v>2</v>
      </c>
      <c r="S11" s="21"/>
      <c r="T11" s="21"/>
      <c r="U11" s="31">
        <v>2</v>
      </c>
      <c r="V11" s="21"/>
      <c r="W11" s="21"/>
      <c r="X11" s="31">
        <v>2</v>
      </c>
      <c r="Y11" s="21"/>
      <c r="Z11" s="21"/>
      <c r="AA11" s="31">
        <v>2</v>
      </c>
      <c r="AB11" s="7"/>
      <c r="AC11" s="7"/>
      <c r="AD11" s="31">
        <v>3</v>
      </c>
      <c r="AE11" s="7"/>
      <c r="AF11" s="7"/>
      <c r="AG11" s="31">
        <v>3</v>
      </c>
      <c r="AH11" s="7"/>
      <c r="AI11" s="7"/>
    </row>
    <row r="12" spans="1:35" ht="19.5" customHeight="1">
      <c r="A12" s="18">
        <v>8</v>
      </c>
      <c r="B12" s="9" t="s">
        <v>155</v>
      </c>
      <c r="C12" s="33">
        <v>3</v>
      </c>
      <c r="D12" s="21"/>
      <c r="E12" s="21"/>
      <c r="F12" s="31">
        <v>3</v>
      </c>
      <c r="G12" s="21"/>
      <c r="H12" s="21"/>
      <c r="I12" s="31">
        <v>2</v>
      </c>
      <c r="J12" s="21"/>
      <c r="K12" s="21"/>
      <c r="L12" s="31">
        <v>2</v>
      </c>
      <c r="M12" s="21"/>
      <c r="N12" s="21"/>
      <c r="O12" s="31">
        <v>3</v>
      </c>
      <c r="P12" s="21"/>
      <c r="Q12" s="21"/>
      <c r="R12" s="31">
        <v>2</v>
      </c>
      <c r="S12" s="21"/>
      <c r="T12" s="21"/>
      <c r="U12" s="31">
        <v>2</v>
      </c>
      <c r="V12" s="21"/>
      <c r="W12" s="21"/>
      <c r="X12" s="31">
        <v>2</v>
      </c>
      <c r="Y12" s="21"/>
      <c r="Z12" s="21"/>
      <c r="AA12" s="31">
        <v>2</v>
      </c>
      <c r="AB12" s="7"/>
      <c r="AC12" s="7"/>
      <c r="AD12" s="31">
        <v>2</v>
      </c>
      <c r="AE12" s="7"/>
      <c r="AF12" s="7"/>
      <c r="AG12" s="31">
        <v>3</v>
      </c>
      <c r="AH12" s="7"/>
      <c r="AI12" s="7"/>
    </row>
    <row r="13" spans="1:35" ht="19.5" customHeight="1">
      <c r="A13" s="18">
        <v>9</v>
      </c>
      <c r="B13" s="9" t="s">
        <v>156</v>
      </c>
      <c r="C13" s="33">
        <v>3</v>
      </c>
      <c r="D13" s="21"/>
      <c r="E13" s="21"/>
      <c r="F13" s="31">
        <v>3</v>
      </c>
      <c r="G13" s="21"/>
      <c r="H13" s="21"/>
      <c r="I13" s="31">
        <v>3</v>
      </c>
      <c r="J13" s="21"/>
      <c r="K13" s="21"/>
      <c r="L13" s="31">
        <v>3</v>
      </c>
      <c r="M13" s="21"/>
      <c r="N13" s="21"/>
      <c r="O13" s="31">
        <v>3</v>
      </c>
      <c r="P13" s="21"/>
      <c r="Q13" s="21"/>
      <c r="R13" s="31">
        <v>3</v>
      </c>
      <c r="S13" s="21"/>
      <c r="T13" s="21"/>
      <c r="U13" s="31">
        <v>2</v>
      </c>
      <c r="V13" s="21"/>
      <c r="W13" s="21"/>
      <c r="X13" s="31">
        <v>2</v>
      </c>
      <c r="Y13" s="21"/>
      <c r="Z13" s="21"/>
      <c r="AA13" s="31">
        <v>2</v>
      </c>
      <c r="AB13" s="7"/>
      <c r="AC13" s="7"/>
      <c r="AD13" s="31">
        <v>3</v>
      </c>
      <c r="AE13" s="7"/>
      <c r="AF13" s="7"/>
      <c r="AG13" s="31">
        <v>2</v>
      </c>
      <c r="AH13" s="7"/>
      <c r="AI13" s="7"/>
    </row>
    <row r="14" spans="1:35" ht="19.5" customHeight="1">
      <c r="A14" s="18">
        <v>10</v>
      </c>
      <c r="B14" s="9" t="s">
        <v>157</v>
      </c>
      <c r="C14" s="33">
        <v>3</v>
      </c>
      <c r="D14" s="21"/>
      <c r="E14" s="21"/>
      <c r="F14" s="31">
        <v>3</v>
      </c>
      <c r="G14" s="21"/>
      <c r="H14" s="21"/>
      <c r="I14" s="31">
        <v>2</v>
      </c>
      <c r="J14" s="21"/>
      <c r="K14" s="21"/>
      <c r="L14" s="31">
        <v>2</v>
      </c>
      <c r="M14" s="21"/>
      <c r="N14" s="21"/>
      <c r="O14" s="31">
        <v>2</v>
      </c>
      <c r="P14" s="21"/>
      <c r="Q14" s="21"/>
      <c r="R14" s="31">
        <v>2</v>
      </c>
      <c r="S14" s="21"/>
      <c r="T14" s="21"/>
      <c r="U14" s="31">
        <v>2</v>
      </c>
      <c r="V14" s="21"/>
      <c r="W14" s="21"/>
      <c r="X14" s="31">
        <v>2</v>
      </c>
      <c r="Y14" s="21"/>
      <c r="Z14" s="21"/>
      <c r="AA14" s="31">
        <v>2</v>
      </c>
      <c r="AB14" s="7"/>
      <c r="AC14" s="7"/>
      <c r="AD14" s="31">
        <v>2</v>
      </c>
      <c r="AE14" s="7"/>
      <c r="AF14" s="7"/>
      <c r="AG14" s="31">
        <v>3</v>
      </c>
      <c r="AH14" s="7"/>
      <c r="AI14" s="7"/>
    </row>
    <row r="15" spans="1:35" ht="19.5" customHeight="1">
      <c r="A15" s="18">
        <v>11</v>
      </c>
      <c r="B15" s="9" t="s">
        <v>158</v>
      </c>
      <c r="C15" s="33">
        <v>3</v>
      </c>
      <c r="D15" s="21"/>
      <c r="E15" s="21"/>
      <c r="F15" s="31">
        <v>3</v>
      </c>
      <c r="G15" s="21"/>
      <c r="H15" s="21"/>
      <c r="I15" s="31">
        <v>3</v>
      </c>
      <c r="J15" s="21"/>
      <c r="K15" s="21"/>
      <c r="L15" s="31">
        <v>3</v>
      </c>
      <c r="M15" s="21"/>
      <c r="N15" s="21"/>
      <c r="O15" s="31">
        <v>2</v>
      </c>
      <c r="P15" s="21"/>
      <c r="Q15" s="21"/>
      <c r="R15" s="31">
        <v>2</v>
      </c>
      <c r="S15" s="21"/>
      <c r="T15" s="21"/>
      <c r="U15" s="31">
        <v>2</v>
      </c>
      <c r="V15" s="21"/>
      <c r="W15" s="21"/>
      <c r="X15" s="31">
        <v>2</v>
      </c>
      <c r="Y15" s="21"/>
      <c r="Z15" s="21"/>
      <c r="AA15" s="31">
        <v>2</v>
      </c>
      <c r="AB15" s="7"/>
      <c r="AC15" s="7"/>
      <c r="AD15" s="31">
        <v>2</v>
      </c>
      <c r="AE15" s="7"/>
      <c r="AF15" s="7"/>
      <c r="AG15" s="31">
        <v>3</v>
      </c>
      <c r="AH15" s="7"/>
      <c r="AI15" s="7"/>
    </row>
    <row r="16" spans="1:35" ht="19.5" customHeight="1">
      <c r="A16" s="18">
        <v>12</v>
      </c>
      <c r="B16" s="9" t="s">
        <v>159</v>
      </c>
      <c r="C16" s="33">
        <v>3</v>
      </c>
      <c r="D16" s="21"/>
      <c r="E16" s="21"/>
      <c r="F16" s="31">
        <v>3</v>
      </c>
      <c r="G16" s="21"/>
      <c r="H16" s="21"/>
      <c r="I16" s="31">
        <v>3</v>
      </c>
      <c r="J16" s="21"/>
      <c r="K16" s="21"/>
      <c r="L16" s="31">
        <v>2</v>
      </c>
      <c r="M16" s="21"/>
      <c r="N16" s="21"/>
      <c r="O16" s="31">
        <v>3</v>
      </c>
      <c r="P16" s="21"/>
      <c r="Q16" s="21"/>
      <c r="R16" s="31">
        <v>2</v>
      </c>
      <c r="S16" s="21"/>
      <c r="T16" s="21"/>
      <c r="U16" s="31">
        <v>2</v>
      </c>
      <c r="V16" s="21"/>
      <c r="W16" s="21"/>
      <c r="X16" s="31">
        <v>2</v>
      </c>
      <c r="Y16" s="21"/>
      <c r="Z16" s="21"/>
      <c r="AA16" s="31">
        <v>2</v>
      </c>
      <c r="AB16" s="7"/>
      <c r="AC16" s="7"/>
      <c r="AD16" s="31">
        <v>2</v>
      </c>
      <c r="AE16" s="7"/>
      <c r="AF16" s="7"/>
      <c r="AG16" s="31">
        <v>3</v>
      </c>
      <c r="AH16" s="7"/>
      <c r="AI16" s="7"/>
    </row>
    <row r="17" spans="1:35" ht="19.5" customHeight="1">
      <c r="A17" s="18">
        <v>13</v>
      </c>
      <c r="B17" s="9" t="s">
        <v>160</v>
      </c>
      <c r="C17" s="33">
        <v>3</v>
      </c>
      <c r="D17" s="21"/>
      <c r="E17" s="21"/>
      <c r="F17" s="31">
        <v>3</v>
      </c>
      <c r="G17" s="21"/>
      <c r="H17" s="21"/>
      <c r="I17" s="31">
        <v>2</v>
      </c>
      <c r="J17" s="21"/>
      <c r="K17" s="21"/>
      <c r="L17" s="31">
        <v>2</v>
      </c>
      <c r="M17" s="21"/>
      <c r="N17" s="21"/>
      <c r="O17" s="31">
        <v>2</v>
      </c>
      <c r="P17" s="21"/>
      <c r="Q17" s="21"/>
      <c r="R17" s="31">
        <v>2</v>
      </c>
      <c r="S17" s="21"/>
      <c r="T17" s="21"/>
      <c r="U17" s="31">
        <v>2</v>
      </c>
      <c r="V17" s="21"/>
      <c r="W17" s="21"/>
      <c r="X17" s="31">
        <v>2</v>
      </c>
      <c r="Y17" s="21"/>
      <c r="Z17" s="21"/>
      <c r="AA17" s="31">
        <v>2</v>
      </c>
      <c r="AB17" s="7"/>
      <c r="AC17" s="7"/>
      <c r="AD17" s="31">
        <v>2</v>
      </c>
      <c r="AE17" s="7"/>
      <c r="AF17" s="7"/>
      <c r="AG17" s="31">
        <v>2</v>
      </c>
      <c r="AH17" s="7"/>
      <c r="AI17" s="7"/>
    </row>
    <row r="18" spans="1:35" ht="19.5" customHeight="1">
      <c r="A18" s="18">
        <v>14</v>
      </c>
      <c r="B18" s="9" t="s">
        <v>161</v>
      </c>
      <c r="C18" s="33">
        <v>3</v>
      </c>
      <c r="D18" s="21"/>
      <c r="E18" s="21"/>
      <c r="F18" s="31">
        <v>3</v>
      </c>
      <c r="G18" s="21"/>
      <c r="H18" s="21"/>
      <c r="I18" s="31">
        <v>3</v>
      </c>
      <c r="J18" s="21"/>
      <c r="K18" s="21"/>
      <c r="L18" s="31">
        <v>3</v>
      </c>
      <c r="M18" s="21"/>
      <c r="N18" s="21"/>
      <c r="O18" s="31">
        <v>3</v>
      </c>
      <c r="P18" s="21"/>
      <c r="Q18" s="21"/>
      <c r="R18" s="31">
        <v>3</v>
      </c>
      <c r="S18" s="21"/>
      <c r="T18" s="21"/>
      <c r="U18" s="31">
        <v>2</v>
      </c>
      <c r="V18" s="21"/>
      <c r="W18" s="21"/>
      <c r="X18" s="31">
        <v>2</v>
      </c>
      <c r="Y18" s="21"/>
      <c r="Z18" s="21"/>
      <c r="AA18" s="31">
        <v>2</v>
      </c>
      <c r="AB18" s="7"/>
      <c r="AC18" s="7"/>
      <c r="AD18" s="31">
        <v>2</v>
      </c>
      <c r="AE18" s="7"/>
      <c r="AF18" s="7"/>
      <c r="AG18" s="31">
        <v>2</v>
      </c>
      <c r="AH18" s="7"/>
      <c r="AI18" s="7"/>
    </row>
    <row r="19" spans="1:35" ht="19.5" customHeight="1">
      <c r="A19" s="18">
        <v>15</v>
      </c>
      <c r="B19" s="9" t="s">
        <v>162</v>
      </c>
      <c r="C19" s="33">
        <v>3</v>
      </c>
      <c r="D19" s="21"/>
      <c r="E19" s="21"/>
      <c r="F19" s="31">
        <v>3</v>
      </c>
      <c r="G19" s="21"/>
      <c r="H19" s="21"/>
      <c r="I19" s="31">
        <v>2</v>
      </c>
      <c r="J19" s="21"/>
      <c r="K19" s="21"/>
      <c r="L19" s="31">
        <v>2</v>
      </c>
      <c r="M19" s="21"/>
      <c r="N19" s="21"/>
      <c r="O19" s="31">
        <v>3</v>
      </c>
      <c r="P19" s="21"/>
      <c r="Q19" s="21"/>
      <c r="R19" s="31">
        <v>2</v>
      </c>
      <c r="S19" s="21"/>
      <c r="T19" s="21"/>
      <c r="U19" s="31">
        <v>2</v>
      </c>
      <c r="V19" s="21"/>
      <c r="W19" s="21"/>
      <c r="X19" s="31">
        <v>2</v>
      </c>
      <c r="Y19" s="21"/>
      <c r="Z19" s="21"/>
      <c r="AA19" s="31">
        <v>2</v>
      </c>
      <c r="AB19" s="7"/>
      <c r="AC19" s="7"/>
      <c r="AD19" s="31">
        <v>2</v>
      </c>
      <c r="AE19" s="7"/>
      <c r="AF19" s="7"/>
      <c r="AG19" s="31">
        <v>3</v>
      </c>
      <c r="AH19" s="7"/>
      <c r="AI19" s="7"/>
    </row>
    <row r="20" spans="1:35" ht="19.5" customHeight="1">
      <c r="A20" s="18">
        <v>16</v>
      </c>
      <c r="B20" s="9" t="s">
        <v>163</v>
      </c>
      <c r="C20" s="33">
        <v>3</v>
      </c>
      <c r="D20" s="21"/>
      <c r="E20" s="21"/>
      <c r="F20" s="31">
        <v>3</v>
      </c>
      <c r="G20" s="21"/>
      <c r="H20" s="21"/>
      <c r="I20" s="31">
        <v>3</v>
      </c>
      <c r="J20" s="21"/>
      <c r="K20" s="21"/>
      <c r="L20" s="31">
        <v>3</v>
      </c>
      <c r="M20" s="21"/>
      <c r="N20" s="21"/>
      <c r="O20" s="31">
        <v>3</v>
      </c>
      <c r="P20" s="21"/>
      <c r="Q20" s="21"/>
      <c r="R20" s="31">
        <v>3</v>
      </c>
      <c r="S20" s="21"/>
      <c r="T20" s="21"/>
      <c r="U20" s="31">
        <v>2</v>
      </c>
      <c r="V20" s="21"/>
      <c r="W20" s="21"/>
      <c r="X20" s="31">
        <v>2</v>
      </c>
      <c r="Y20" s="21"/>
      <c r="Z20" s="21"/>
      <c r="AA20" s="31">
        <v>2</v>
      </c>
      <c r="AB20" s="7"/>
      <c r="AC20" s="7"/>
      <c r="AD20" s="31">
        <v>2</v>
      </c>
      <c r="AE20" s="7"/>
      <c r="AF20" s="7"/>
      <c r="AG20" s="31">
        <v>2</v>
      </c>
      <c r="AH20" s="7"/>
      <c r="AI20" s="7"/>
    </row>
    <row r="21" spans="1:35" ht="19.5" customHeight="1">
      <c r="A21" s="18">
        <v>17</v>
      </c>
      <c r="B21" s="9" t="s">
        <v>164</v>
      </c>
      <c r="C21" s="33">
        <v>3</v>
      </c>
      <c r="D21" s="21"/>
      <c r="E21" s="21"/>
      <c r="F21" s="31">
        <v>3</v>
      </c>
      <c r="G21" s="21"/>
      <c r="H21" s="21"/>
      <c r="I21" s="31">
        <v>3</v>
      </c>
      <c r="J21" s="21"/>
      <c r="K21" s="21"/>
      <c r="L21" s="31">
        <v>3</v>
      </c>
      <c r="M21" s="21"/>
      <c r="N21" s="21"/>
      <c r="O21" s="31">
        <v>3</v>
      </c>
      <c r="P21" s="21"/>
      <c r="Q21" s="21"/>
      <c r="R21" s="31">
        <v>3</v>
      </c>
      <c r="S21" s="21"/>
      <c r="T21" s="21"/>
      <c r="U21" s="31">
        <v>2</v>
      </c>
      <c r="V21" s="21"/>
      <c r="W21" s="21"/>
      <c r="X21" s="31">
        <v>2</v>
      </c>
      <c r="Y21" s="21"/>
      <c r="Z21" s="21"/>
      <c r="AA21" s="31">
        <v>2</v>
      </c>
      <c r="AB21" s="7"/>
      <c r="AC21" s="7"/>
      <c r="AD21" s="31">
        <v>2</v>
      </c>
      <c r="AE21" s="7"/>
      <c r="AF21" s="7"/>
      <c r="AG21" s="31">
        <v>2</v>
      </c>
      <c r="AH21" s="7"/>
      <c r="AI21" s="7"/>
    </row>
    <row r="22" spans="1:35" ht="19.5" customHeight="1">
      <c r="A22" s="18">
        <v>18</v>
      </c>
      <c r="B22" s="9" t="s">
        <v>165</v>
      </c>
      <c r="C22" s="33">
        <v>3</v>
      </c>
      <c r="D22" s="21"/>
      <c r="E22" s="21"/>
      <c r="F22" s="31">
        <v>3</v>
      </c>
      <c r="G22" s="21"/>
      <c r="H22" s="21"/>
      <c r="I22" s="31">
        <v>2</v>
      </c>
      <c r="J22" s="21"/>
      <c r="K22" s="21"/>
      <c r="L22" s="31">
        <v>2</v>
      </c>
      <c r="M22" s="21"/>
      <c r="N22" s="21"/>
      <c r="O22" s="31">
        <v>3</v>
      </c>
      <c r="P22" s="21"/>
      <c r="Q22" s="21"/>
      <c r="R22" s="31">
        <v>2</v>
      </c>
      <c r="S22" s="21"/>
      <c r="T22" s="21"/>
      <c r="U22" s="31">
        <v>2</v>
      </c>
      <c r="V22" s="21"/>
      <c r="W22" s="21"/>
      <c r="X22" s="31">
        <v>2</v>
      </c>
      <c r="Y22" s="21"/>
      <c r="Z22" s="21"/>
      <c r="AA22" s="31">
        <v>2</v>
      </c>
      <c r="AB22" s="7"/>
      <c r="AC22" s="7"/>
      <c r="AD22" s="31">
        <v>2</v>
      </c>
      <c r="AE22" s="7"/>
      <c r="AF22" s="7"/>
      <c r="AG22" s="31">
        <v>3</v>
      </c>
      <c r="AH22" s="7"/>
      <c r="AI22" s="7"/>
    </row>
    <row r="23" spans="1:35" ht="19.5" customHeight="1">
      <c r="A23" s="18">
        <v>19</v>
      </c>
      <c r="B23" s="9" t="s">
        <v>166</v>
      </c>
      <c r="C23" s="33">
        <v>3</v>
      </c>
      <c r="D23" s="21"/>
      <c r="E23" s="21"/>
      <c r="F23" s="31">
        <v>3</v>
      </c>
      <c r="G23" s="21"/>
      <c r="H23" s="21"/>
      <c r="I23" s="31">
        <v>3</v>
      </c>
      <c r="J23" s="21"/>
      <c r="K23" s="21"/>
      <c r="L23" s="31">
        <v>3</v>
      </c>
      <c r="M23" s="21"/>
      <c r="N23" s="21"/>
      <c r="O23" s="31">
        <v>3</v>
      </c>
      <c r="P23" s="21"/>
      <c r="Q23" s="21"/>
      <c r="R23" s="31">
        <v>3</v>
      </c>
      <c r="S23" s="21"/>
      <c r="T23" s="21"/>
      <c r="U23" s="31">
        <v>2</v>
      </c>
      <c r="V23" s="21"/>
      <c r="W23" s="21"/>
      <c r="X23" s="31">
        <v>2</v>
      </c>
      <c r="Y23" s="21"/>
      <c r="Z23" s="21"/>
      <c r="AA23" s="31">
        <v>2</v>
      </c>
      <c r="AB23" s="7"/>
      <c r="AC23" s="7"/>
      <c r="AD23" s="31">
        <v>3</v>
      </c>
      <c r="AE23" s="7"/>
      <c r="AF23" s="7"/>
      <c r="AG23" s="31">
        <v>2</v>
      </c>
      <c r="AH23" s="7"/>
      <c r="AI23" s="7"/>
    </row>
    <row r="24" spans="1:35" ht="19.5" customHeight="1">
      <c r="A24" s="18">
        <v>20</v>
      </c>
      <c r="B24" s="9" t="s">
        <v>167</v>
      </c>
      <c r="C24" s="33">
        <v>3</v>
      </c>
      <c r="D24" s="21"/>
      <c r="E24" s="21"/>
      <c r="F24" s="31">
        <v>3</v>
      </c>
      <c r="G24" s="21"/>
      <c r="H24" s="21"/>
      <c r="I24" s="31">
        <v>3</v>
      </c>
      <c r="J24" s="21"/>
      <c r="K24" s="21"/>
      <c r="L24" s="31">
        <v>3</v>
      </c>
      <c r="M24" s="21"/>
      <c r="N24" s="21"/>
      <c r="O24" s="31">
        <v>3</v>
      </c>
      <c r="P24" s="21"/>
      <c r="Q24" s="21"/>
      <c r="R24" s="31">
        <v>3</v>
      </c>
      <c r="S24" s="21"/>
      <c r="T24" s="21"/>
      <c r="U24" s="31">
        <v>2</v>
      </c>
      <c r="V24" s="21"/>
      <c r="W24" s="21"/>
      <c r="X24" s="31">
        <v>2</v>
      </c>
      <c r="Y24" s="21"/>
      <c r="Z24" s="21"/>
      <c r="AA24" s="31">
        <v>2</v>
      </c>
      <c r="AB24" s="7"/>
      <c r="AC24" s="7"/>
      <c r="AD24" s="31">
        <v>3</v>
      </c>
      <c r="AE24" s="7"/>
      <c r="AF24" s="7"/>
      <c r="AG24" s="31">
        <v>3</v>
      </c>
      <c r="AH24" s="7"/>
      <c r="AI24" s="7"/>
    </row>
    <row r="25" spans="1:35" ht="19.5" customHeight="1">
      <c r="A25" s="18">
        <v>21</v>
      </c>
      <c r="B25" s="9" t="s">
        <v>168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9.5" customHeight="1">
      <c r="A26" s="18"/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7"/>
      <c r="AB26" s="7"/>
      <c r="AC26" s="7"/>
      <c r="AD26" s="7"/>
      <c r="AE26" s="7"/>
      <c r="AF26" s="7"/>
      <c r="AG26" s="7"/>
      <c r="AH26" s="7"/>
      <c r="AI26" s="7"/>
    </row>
  </sheetData>
  <mergeCells count="15">
    <mergeCell ref="AG3:AI3"/>
    <mergeCell ref="A1:AI1"/>
    <mergeCell ref="A2:AI2"/>
    <mergeCell ref="AA3:AC3"/>
    <mergeCell ref="AD3:AF3"/>
    <mergeCell ref="I3:K3"/>
    <mergeCell ref="L3:N3"/>
    <mergeCell ref="O3:Q3"/>
    <mergeCell ref="R3:T3"/>
    <mergeCell ref="U3:W3"/>
    <mergeCell ref="X3:Z3"/>
    <mergeCell ref="A3:A4"/>
    <mergeCell ref="B3:B4"/>
    <mergeCell ref="C3:E3"/>
    <mergeCell ref="F3:H3"/>
  </mergeCells>
  <pageMargins left="0.51181102362204722" right="0.11811023622047245" top="0.55118110236220474" bottom="0" header="0.31496062992125984" footer="0.31496062992125984"/>
  <pageSetup paperSize="9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zoomScale="80" zoomScaleNormal="80" workbookViewId="0">
      <selection activeCell="G21" sqref="G21:G28"/>
    </sheetView>
  </sheetViews>
  <sheetFormatPr defaultColWidth="9" defaultRowHeight="21"/>
  <cols>
    <col min="1" max="1" width="5.140625" style="6" customWidth="1"/>
    <col min="2" max="2" width="28.5703125" style="6" customWidth="1"/>
    <col min="3" max="10" width="11.42578125" style="6" customWidth="1"/>
    <col min="11" max="16384" width="9" style="6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</row>
    <row r="3" spans="1:10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6.75" customHeight="1"/>
    <row r="5" spans="1:10" ht="62.25" customHeight="1">
      <c r="A5" s="47" t="s">
        <v>3</v>
      </c>
      <c r="B5" s="47" t="s">
        <v>4</v>
      </c>
      <c r="C5" s="42" t="s">
        <v>27</v>
      </c>
      <c r="D5" s="43"/>
      <c r="E5" s="44"/>
      <c r="F5" s="42" t="s">
        <v>28</v>
      </c>
      <c r="G5" s="43"/>
      <c r="H5" s="44"/>
      <c r="I5" s="47" t="s">
        <v>29</v>
      </c>
      <c r="J5" s="45" t="s">
        <v>9</v>
      </c>
    </row>
    <row r="6" spans="1:10" ht="132.75" customHeight="1">
      <c r="A6" s="48"/>
      <c r="B6" s="48"/>
      <c r="C6" s="10" t="s">
        <v>24</v>
      </c>
      <c r="D6" s="11" t="s">
        <v>25</v>
      </c>
      <c r="E6" s="11" t="s">
        <v>26</v>
      </c>
      <c r="F6" s="11" t="s">
        <v>31</v>
      </c>
      <c r="G6" s="11" t="s">
        <v>32</v>
      </c>
      <c r="H6" s="11" t="s">
        <v>33</v>
      </c>
      <c r="I6" s="48"/>
      <c r="J6" s="46"/>
    </row>
    <row r="7" spans="1:10" ht="21.75" customHeight="1">
      <c r="A7" s="29">
        <v>1</v>
      </c>
      <c r="B7" s="9" t="s">
        <v>148</v>
      </c>
      <c r="C7" s="31">
        <v>3</v>
      </c>
      <c r="D7" s="31">
        <v>3</v>
      </c>
      <c r="E7" s="32">
        <v>2</v>
      </c>
      <c r="F7" s="31">
        <v>3</v>
      </c>
      <c r="G7" s="32">
        <v>2</v>
      </c>
      <c r="H7" s="31">
        <v>3</v>
      </c>
      <c r="I7" s="31">
        <f>SUM(C7:H7)</f>
        <v>16</v>
      </c>
      <c r="J7" s="31" t="str">
        <f>IF(I7&gt;15,"ดีเยี่ยม",IF(I7&gt;13,"ดี",IF(I7&gt;9,"ผ่าน")))</f>
        <v>ดีเยี่ยม</v>
      </c>
    </row>
    <row r="8" spans="1:10" ht="21.75" customHeight="1">
      <c r="A8" s="29">
        <v>2</v>
      </c>
      <c r="B8" s="9" t="s">
        <v>149</v>
      </c>
      <c r="C8" s="31">
        <v>3</v>
      </c>
      <c r="D8" s="31">
        <v>3</v>
      </c>
      <c r="E8" s="32">
        <v>2</v>
      </c>
      <c r="F8" s="31">
        <v>3</v>
      </c>
      <c r="G8" s="32">
        <v>2</v>
      </c>
      <c r="H8" s="31">
        <v>3</v>
      </c>
      <c r="I8" s="31">
        <f t="shared" ref="I8:I18" si="0">SUM(C8:H8)</f>
        <v>16</v>
      </c>
      <c r="J8" s="31" t="str">
        <f t="shared" ref="J8:J18" si="1">IF(I8&gt;15,"ดีเยี่ยม",IF(I8&gt;13,"ดี",IF(I8&gt;9,"ผ่าน")))</f>
        <v>ดีเยี่ยม</v>
      </c>
    </row>
    <row r="9" spans="1:10" ht="21.75" customHeight="1">
      <c r="A9" s="29">
        <v>3</v>
      </c>
      <c r="B9" s="9" t="s">
        <v>150</v>
      </c>
      <c r="C9" s="31">
        <v>3</v>
      </c>
      <c r="D9" s="31">
        <v>3</v>
      </c>
      <c r="E9" s="32">
        <v>2</v>
      </c>
      <c r="F9" s="31">
        <v>3</v>
      </c>
      <c r="G9" s="32">
        <v>2</v>
      </c>
      <c r="H9" s="31">
        <v>3</v>
      </c>
      <c r="I9" s="31">
        <f t="shared" si="0"/>
        <v>16</v>
      </c>
      <c r="J9" s="31" t="str">
        <f t="shared" si="1"/>
        <v>ดีเยี่ยม</v>
      </c>
    </row>
    <row r="10" spans="1:10" ht="21.75" customHeight="1">
      <c r="A10" s="29">
        <v>4</v>
      </c>
      <c r="B10" s="9" t="s">
        <v>151</v>
      </c>
      <c r="C10" s="31">
        <v>3</v>
      </c>
      <c r="D10" s="31">
        <v>3</v>
      </c>
      <c r="E10" s="32">
        <v>2</v>
      </c>
      <c r="F10" s="31">
        <v>3</v>
      </c>
      <c r="G10" s="32">
        <v>2</v>
      </c>
      <c r="H10" s="31">
        <v>3</v>
      </c>
      <c r="I10" s="31">
        <f t="shared" si="0"/>
        <v>16</v>
      </c>
      <c r="J10" s="31" t="str">
        <f t="shared" si="1"/>
        <v>ดีเยี่ยม</v>
      </c>
    </row>
    <row r="11" spans="1:10" ht="21.75" customHeight="1">
      <c r="A11" s="29">
        <v>5</v>
      </c>
      <c r="B11" s="9" t="s">
        <v>152</v>
      </c>
      <c r="C11" s="31">
        <v>3</v>
      </c>
      <c r="D11" s="31">
        <v>3</v>
      </c>
      <c r="E11" s="32">
        <v>3</v>
      </c>
      <c r="F11" s="31">
        <v>3</v>
      </c>
      <c r="G11" s="32">
        <v>3</v>
      </c>
      <c r="H11" s="31">
        <v>3</v>
      </c>
      <c r="I11" s="31">
        <f t="shared" si="0"/>
        <v>18</v>
      </c>
      <c r="J11" s="31" t="str">
        <f t="shared" si="1"/>
        <v>ดีเยี่ยม</v>
      </c>
    </row>
    <row r="12" spans="1:10" ht="21.75" customHeight="1">
      <c r="A12" s="29">
        <v>6</v>
      </c>
      <c r="B12" s="9" t="s">
        <v>153</v>
      </c>
      <c r="C12" s="31">
        <v>3</v>
      </c>
      <c r="D12" s="31">
        <v>3</v>
      </c>
      <c r="E12" s="32">
        <v>3</v>
      </c>
      <c r="F12" s="31">
        <v>3</v>
      </c>
      <c r="G12" s="32">
        <v>3</v>
      </c>
      <c r="H12" s="31">
        <v>3</v>
      </c>
      <c r="I12" s="31">
        <f t="shared" si="0"/>
        <v>18</v>
      </c>
      <c r="J12" s="31" t="str">
        <f t="shared" si="1"/>
        <v>ดีเยี่ยม</v>
      </c>
    </row>
    <row r="13" spans="1:10" ht="21.75" customHeight="1">
      <c r="A13" s="29">
        <v>7</v>
      </c>
      <c r="B13" s="9" t="s">
        <v>154</v>
      </c>
      <c r="C13" s="31">
        <v>3</v>
      </c>
      <c r="D13" s="31">
        <v>3</v>
      </c>
      <c r="E13" s="32">
        <v>2</v>
      </c>
      <c r="F13" s="31">
        <v>3</v>
      </c>
      <c r="G13" s="32">
        <v>2</v>
      </c>
      <c r="H13" s="31">
        <v>3</v>
      </c>
      <c r="I13" s="31">
        <f t="shared" si="0"/>
        <v>16</v>
      </c>
      <c r="J13" s="31" t="str">
        <f t="shared" si="1"/>
        <v>ดีเยี่ยม</v>
      </c>
    </row>
    <row r="14" spans="1:10" ht="21.75" customHeight="1">
      <c r="A14" s="29">
        <v>8</v>
      </c>
      <c r="B14" s="9" t="s">
        <v>155</v>
      </c>
      <c r="C14" s="31">
        <v>3</v>
      </c>
      <c r="D14" s="31">
        <v>3</v>
      </c>
      <c r="E14" s="32">
        <v>2</v>
      </c>
      <c r="F14" s="31">
        <v>3</v>
      </c>
      <c r="G14" s="32">
        <v>2</v>
      </c>
      <c r="H14" s="31">
        <v>3</v>
      </c>
      <c r="I14" s="31">
        <f t="shared" si="0"/>
        <v>16</v>
      </c>
      <c r="J14" s="31" t="str">
        <f t="shared" si="1"/>
        <v>ดีเยี่ยม</v>
      </c>
    </row>
    <row r="15" spans="1:10" ht="21.75" customHeight="1">
      <c r="A15" s="29">
        <v>9</v>
      </c>
      <c r="B15" s="9" t="s">
        <v>156</v>
      </c>
      <c r="C15" s="31">
        <v>3</v>
      </c>
      <c r="D15" s="31">
        <v>3</v>
      </c>
      <c r="E15" s="32">
        <v>3</v>
      </c>
      <c r="F15" s="31">
        <v>3</v>
      </c>
      <c r="G15" s="32">
        <v>3</v>
      </c>
      <c r="H15" s="31">
        <v>3</v>
      </c>
      <c r="I15" s="31">
        <f t="shared" si="0"/>
        <v>18</v>
      </c>
      <c r="J15" s="31" t="str">
        <f t="shared" si="1"/>
        <v>ดีเยี่ยม</v>
      </c>
    </row>
    <row r="16" spans="1:10" ht="21.75" customHeight="1">
      <c r="A16" s="29">
        <v>10</v>
      </c>
      <c r="B16" s="9" t="s">
        <v>157</v>
      </c>
      <c r="C16" s="31">
        <v>3</v>
      </c>
      <c r="D16" s="31">
        <v>3</v>
      </c>
      <c r="E16" s="32">
        <v>2</v>
      </c>
      <c r="F16" s="31">
        <v>3</v>
      </c>
      <c r="G16" s="32">
        <v>2</v>
      </c>
      <c r="H16" s="31">
        <v>3</v>
      </c>
      <c r="I16" s="31">
        <f t="shared" si="0"/>
        <v>16</v>
      </c>
      <c r="J16" s="31" t="str">
        <f t="shared" si="1"/>
        <v>ดีเยี่ยม</v>
      </c>
    </row>
    <row r="17" spans="1:10" ht="21.75" customHeight="1">
      <c r="A17" s="29">
        <v>11</v>
      </c>
      <c r="B17" s="9" t="s">
        <v>158</v>
      </c>
      <c r="C17" s="31">
        <v>3</v>
      </c>
      <c r="D17" s="31">
        <v>3</v>
      </c>
      <c r="E17" s="32">
        <v>3</v>
      </c>
      <c r="F17" s="31">
        <v>3</v>
      </c>
      <c r="G17" s="32">
        <v>3</v>
      </c>
      <c r="H17" s="31">
        <v>3</v>
      </c>
      <c r="I17" s="31">
        <f t="shared" si="0"/>
        <v>18</v>
      </c>
      <c r="J17" s="31" t="str">
        <f t="shared" si="1"/>
        <v>ดีเยี่ยม</v>
      </c>
    </row>
    <row r="18" spans="1:10" ht="21.75" customHeight="1">
      <c r="A18" s="29">
        <v>12</v>
      </c>
      <c r="B18" s="9" t="s">
        <v>159</v>
      </c>
      <c r="C18" s="31">
        <v>3</v>
      </c>
      <c r="D18" s="31">
        <v>3</v>
      </c>
      <c r="E18" s="32">
        <v>2</v>
      </c>
      <c r="F18" s="31">
        <v>3</v>
      </c>
      <c r="G18" s="32">
        <v>2</v>
      </c>
      <c r="H18" s="31">
        <v>3</v>
      </c>
      <c r="I18" s="31">
        <f t="shared" si="0"/>
        <v>16</v>
      </c>
      <c r="J18" s="31" t="str">
        <f t="shared" si="1"/>
        <v>ดีเยี่ยม</v>
      </c>
    </row>
    <row r="19" spans="1:10" ht="57" customHeight="1">
      <c r="A19" s="47" t="s">
        <v>3</v>
      </c>
      <c r="B19" s="47" t="s">
        <v>4</v>
      </c>
      <c r="C19" s="42" t="s">
        <v>27</v>
      </c>
      <c r="D19" s="43"/>
      <c r="E19" s="44"/>
      <c r="F19" s="42" t="s">
        <v>28</v>
      </c>
      <c r="G19" s="43"/>
      <c r="H19" s="44"/>
      <c r="I19" s="47" t="s">
        <v>29</v>
      </c>
      <c r="J19" s="45" t="s">
        <v>9</v>
      </c>
    </row>
    <row r="20" spans="1:10" ht="144.75" customHeight="1">
      <c r="A20" s="48"/>
      <c r="B20" s="48"/>
      <c r="C20" s="10" t="s">
        <v>24</v>
      </c>
      <c r="D20" s="11" t="s">
        <v>25</v>
      </c>
      <c r="E20" s="11" t="s">
        <v>26</v>
      </c>
      <c r="F20" s="11" t="s">
        <v>31</v>
      </c>
      <c r="G20" s="11" t="s">
        <v>32</v>
      </c>
      <c r="H20" s="11" t="s">
        <v>33</v>
      </c>
      <c r="I20" s="48"/>
      <c r="J20" s="46"/>
    </row>
    <row r="21" spans="1:10" ht="21" customHeight="1">
      <c r="A21" s="29">
        <v>13</v>
      </c>
      <c r="B21" s="9" t="s">
        <v>160</v>
      </c>
      <c r="C21" s="31">
        <v>3</v>
      </c>
      <c r="D21" s="31">
        <v>3</v>
      </c>
      <c r="E21" s="32">
        <v>2</v>
      </c>
      <c r="F21" s="31">
        <v>3</v>
      </c>
      <c r="G21" s="32">
        <v>2</v>
      </c>
      <c r="H21" s="31">
        <v>3</v>
      </c>
      <c r="I21" s="31">
        <f t="shared" ref="I21:I28" si="2">SUM(C21:H21)</f>
        <v>16</v>
      </c>
      <c r="J21" s="31" t="str">
        <f>IF(I21&gt;15,"ดีเยี่ยม",IF(I21&gt;13,"ดี",IF(I21&gt;9,"ผ่าน")))</f>
        <v>ดีเยี่ยม</v>
      </c>
    </row>
    <row r="22" spans="1:10" ht="21" customHeight="1">
      <c r="A22" s="29">
        <v>14</v>
      </c>
      <c r="B22" s="9" t="s">
        <v>161</v>
      </c>
      <c r="C22" s="31">
        <v>3</v>
      </c>
      <c r="D22" s="31">
        <v>3</v>
      </c>
      <c r="E22" s="32">
        <v>3</v>
      </c>
      <c r="F22" s="31">
        <v>3</v>
      </c>
      <c r="G22" s="32">
        <v>3</v>
      </c>
      <c r="H22" s="31">
        <v>3</v>
      </c>
      <c r="I22" s="31">
        <f t="shared" si="2"/>
        <v>18</v>
      </c>
      <c r="J22" s="31" t="str">
        <f t="shared" ref="J22:J28" si="3">IF(I22&gt;15,"ดีเยี่ยม",IF(I22&gt;13,"ดี",IF(I22&gt;9,"ผ่าน")))</f>
        <v>ดีเยี่ยม</v>
      </c>
    </row>
    <row r="23" spans="1:10" ht="21" customHeight="1">
      <c r="A23" s="29">
        <v>15</v>
      </c>
      <c r="B23" s="9" t="s">
        <v>162</v>
      </c>
      <c r="C23" s="31">
        <v>3</v>
      </c>
      <c r="D23" s="31">
        <v>3</v>
      </c>
      <c r="E23" s="32">
        <v>2</v>
      </c>
      <c r="F23" s="31">
        <v>3</v>
      </c>
      <c r="G23" s="32">
        <v>2</v>
      </c>
      <c r="H23" s="31">
        <v>3</v>
      </c>
      <c r="I23" s="31">
        <f t="shared" si="2"/>
        <v>16</v>
      </c>
      <c r="J23" s="31" t="str">
        <f t="shared" si="3"/>
        <v>ดีเยี่ยม</v>
      </c>
    </row>
    <row r="24" spans="1:10" ht="21" customHeight="1">
      <c r="A24" s="29">
        <v>16</v>
      </c>
      <c r="B24" s="9" t="s">
        <v>163</v>
      </c>
      <c r="C24" s="31">
        <v>3</v>
      </c>
      <c r="D24" s="31">
        <v>3</v>
      </c>
      <c r="E24" s="32">
        <v>3</v>
      </c>
      <c r="F24" s="31">
        <v>3</v>
      </c>
      <c r="G24" s="32">
        <v>3</v>
      </c>
      <c r="H24" s="31">
        <v>3</v>
      </c>
      <c r="I24" s="31">
        <f t="shared" si="2"/>
        <v>18</v>
      </c>
      <c r="J24" s="31" t="str">
        <f t="shared" si="3"/>
        <v>ดีเยี่ยม</v>
      </c>
    </row>
    <row r="25" spans="1:10" ht="21" customHeight="1">
      <c r="A25" s="29">
        <v>17</v>
      </c>
      <c r="B25" s="9" t="s">
        <v>164</v>
      </c>
      <c r="C25" s="31">
        <v>3</v>
      </c>
      <c r="D25" s="31">
        <v>3</v>
      </c>
      <c r="E25" s="32">
        <v>3</v>
      </c>
      <c r="F25" s="31">
        <v>3</v>
      </c>
      <c r="G25" s="32">
        <v>3</v>
      </c>
      <c r="H25" s="31">
        <v>3</v>
      </c>
      <c r="I25" s="31">
        <f t="shared" si="2"/>
        <v>18</v>
      </c>
      <c r="J25" s="31" t="str">
        <f t="shared" si="3"/>
        <v>ดีเยี่ยม</v>
      </c>
    </row>
    <row r="26" spans="1:10" ht="21" customHeight="1">
      <c r="A26" s="29">
        <v>18</v>
      </c>
      <c r="B26" s="9" t="s">
        <v>165</v>
      </c>
      <c r="C26" s="31">
        <v>3</v>
      </c>
      <c r="D26" s="31">
        <v>3</v>
      </c>
      <c r="E26" s="32">
        <v>2</v>
      </c>
      <c r="F26" s="31">
        <v>3</v>
      </c>
      <c r="G26" s="32">
        <v>2</v>
      </c>
      <c r="H26" s="31">
        <v>3</v>
      </c>
      <c r="I26" s="31">
        <f t="shared" si="2"/>
        <v>16</v>
      </c>
      <c r="J26" s="31" t="str">
        <f t="shared" si="3"/>
        <v>ดีเยี่ยม</v>
      </c>
    </row>
    <row r="27" spans="1:10" ht="21" customHeight="1">
      <c r="A27" s="29">
        <v>19</v>
      </c>
      <c r="B27" s="9" t="s">
        <v>166</v>
      </c>
      <c r="C27" s="31">
        <v>3</v>
      </c>
      <c r="D27" s="31">
        <v>3</v>
      </c>
      <c r="E27" s="32">
        <v>3</v>
      </c>
      <c r="F27" s="31">
        <v>3</v>
      </c>
      <c r="G27" s="32">
        <v>3</v>
      </c>
      <c r="H27" s="31">
        <v>3</v>
      </c>
      <c r="I27" s="31">
        <f t="shared" si="2"/>
        <v>18</v>
      </c>
      <c r="J27" s="31" t="str">
        <f t="shared" si="3"/>
        <v>ดีเยี่ยม</v>
      </c>
    </row>
    <row r="28" spans="1:10" ht="21" customHeight="1">
      <c r="A28" s="29">
        <v>20</v>
      </c>
      <c r="B28" s="9" t="s">
        <v>167</v>
      </c>
      <c r="C28" s="31">
        <v>3</v>
      </c>
      <c r="D28" s="31">
        <v>3</v>
      </c>
      <c r="E28" s="32">
        <v>3</v>
      </c>
      <c r="F28" s="31">
        <v>3</v>
      </c>
      <c r="G28" s="32">
        <v>3</v>
      </c>
      <c r="H28" s="31">
        <v>3</v>
      </c>
      <c r="I28" s="31">
        <f t="shared" si="2"/>
        <v>18</v>
      </c>
      <c r="J28" s="31" t="str">
        <f t="shared" si="3"/>
        <v>ดีเยี่ยม</v>
      </c>
    </row>
    <row r="29" spans="1:10" ht="21" customHeight="1">
      <c r="A29" s="29">
        <v>21</v>
      </c>
      <c r="B29" s="9"/>
      <c r="C29" s="31"/>
      <c r="D29" s="31"/>
      <c r="E29" s="31"/>
      <c r="F29" s="31"/>
      <c r="G29" s="31"/>
      <c r="H29" s="31"/>
      <c r="I29" s="31"/>
      <c r="J29" s="31"/>
    </row>
    <row r="30" spans="1:10" ht="21" customHeight="1">
      <c r="A30" s="29"/>
      <c r="B30" s="9"/>
      <c r="C30" s="7"/>
      <c r="D30" s="7"/>
      <c r="E30" s="7"/>
      <c r="F30" s="7"/>
      <c r="G30" s="7"/>
      <c r="H30" s="7"/>
      <c r="I30" s="7"/>
      <c r="J30" s="7"/>
    </row>
    <row r="31" spans="1:10" ht="21" customHeight="1">
      <c r="A31" s="29"/>
      <c r="B31" s="9"/>
      <c r="C31" s="7"/>
      <c r="D31" s="7"/>
      <c r="E31" s="7"/>
      <c r="F31" s="7"/>
      <c r="G31" s="7"/>
      <c r="H31" s="7"/>
      <c r="I31" s="7"/>
      <c r="J31" s="7"/>
    </row>
    <row r="32" spans="1:10" ht="21" customHeight="1">
      <c r="A32" s="29"/>
      <c r="B32" s="9"/>
      <c r="C32" s="7"/>
      <c r="D32" s="7"/>
      <c r="E32" s="7"/>
      <c r="F32" s="7"/>
      <c r="G32" s="7"/>
      <c r="H32" s="7"/>
      <c r="I32" s="7"/>
      <c r="J32" s="7"/>
    </row>
    <row r="33" spans="1:10" ht="21" customHeight="1">
      <c r="A33" s="29"/>
      <c r="B33" s="9"/>
      <c r="C33" s="7"/>
      <c r="D33" s="7"/>
      <c r="E33" s="7"/>
      <c r="F33" s="7"/>
      <c r="G33" s="7"/>
      <c r="H33" s="7"/>
      <c r="I33" s="7"/>
      <c r="J33" s="7"/>
    </row>
    <row r="34" spans="1:10">
      <c r="A34" s="29"/>
      <c r="B34" s="9"/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7"/>
    </row>
  </sheetData>
  <mergeCells count="15">
    <mergeCell ref="A1:J1"/>
    <mergeCell ref="A2:J2"/>
    <mergeCell ref="A3:J3"/>
    <mergeCell ref="A5:A6"/>
    <mergeCell ref="B5:B6"/>
    <mergeCell ref="C5:E5"/>
    <mergeCell ref="I5:I6"/>
    <mergeCell ref="F19:H19"/>
    <mergeCell ref="J5:J6"/>
    <mergeCell ref="A19:A20"/>
    <mergeCell ref="B19:B20"/>
    <mergeCell ref="C19:E19"/>
    <mergeCell ref="I19:I20"/>
    <mergeCell ref="J19:J20"/>
    <mergeCell ref="F5:H5"/>
  </mergeCells>
  <pageMargins left="0.51181102362204722" right="0.31496062992125984" top="0.55118110236220474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zoomScale="70" zoomScaleNormal="70" workbookViewId="0">
      <selection activeCell="J21" sqref="J21:J28"/>
    </sheetView>
  </sheetViews>
  <sheetFormatPr defaultColWidth="9" defaultRowHeight="21"/>
  <cols>
    <col min="1" max="1" width="5.140625" style="6" customWidth="1"/>
    <col min="2" max="2" width="34.5703125" style="6" customWidth="1"/>
    <col min="3" max="3" width="14.7109375" style="6" customWidth="1"/>
    <col min="4" max="8" width="13.42578125" style="6" customWidth="1"/>
    <col min="9" max="16384" width="9" style="6"/>
  </cols>
  <sheetData>
    <row r="1" spans="1:8">
      <c r="A1" s="52" t="s">
        <v>0</v>
      </c>
      <c r="B1" s="52"/>
      <c r="C1" s="52"/>
      <c r="D1" s="52"/>
      <c r="E1" s="52"/>
      <c r="F1" s="52"/>
      <c r="G1" s="52"/>
      <c r="H1" s="52"/>
    </row>
    <row r="2" spans="1:8">
      <c r="A2" s="52" t="s">
        <v>34</v>
      </c>
      <c r="B2" s="52"/>
      <c r="C2" s="52"/>
      <c r="D2" s="52"/>
      <c r="E2" s="52"/>
      <c r="F2" s="52"/>
      <c r="G2" s="52"/>
      <c r="H2" s="52"/>
    </row>
    <row r="3" spans="1:8">
      <c r="A3" s="53" t="s">
        <v>2</v>
      </c>
      <c r="B3" s="53"/>
      <c r="C3" s="53"/>
      <c r="D3" s="53"/>
      <c r="E3" s="53"/>
      <c r="F3" s="53"/>
      <c r="G3" s="53"/>
      <c r="H3" s="53"/>
    </row>
    <row r="4" spans="1:8" ht="6.75" customHeight="1"/>
    <row r="5" spans="1:8" ht="54" customHeight="1">
      <c r="A5" s="47" t="s">
        <v>3</v>
      </c>
      <c r="B5" s="47" t="s">
        <v>4</v>
      </c>
      <c r="C5" s="42" t="s">
        <v>35</v>
      </c>
      <c r="D5" s="43"/>
      <c r="E5" s="43"/>
      <c r="F5" s="44"/>
      <c r="G5" s="47" t="s">
        <v>40</v>
      </c>
      <c r="H5" s="45" t="s">
        <v>9</v>
      </c>
    </row>
    <row r="6" spans="1:8" ht="126.75" customHeight="1">
      <c r="A6" s="48"/>
      <c r="B6" s="48"/>
      <c r="C6" s="13" t="s">
        <v>36</v>
      </c>
      <c r="D6" s="13" t="s">
        <v>37</v>
      </c>
      <c r="E6" s="13" t="s">
        <v>38</v>
      </c>
      <c r="F6" s="13" t="s">
        <v>39</v>
      </c>
      <c r="G6" s="48"/>
      <c r="H6" s="46"/>
    </row>
    <row r="7" spans="1:8" ht="21.75" customHeight="1">
      <c r="A7" s="29">
        <v>1</v>
      </c>
      <c r="B7" s="9" t="s">
        <v>148</v>
      </c>
      <c r="C7" s="31">
        <v>3</v>
      </c>
      <c r="D7" s="31">
        <v>3</v>
      </c>
      <c r="E7" s="32">
        <v>2</v>
      </c>
      <c r="F7" s="32">
        <v>2</v>
      </c>
      <c r="G7" s="31">
        <f>SUM(C7:F7)</f>
        <v>10</v>
      </c>
      <c r="H7" s="31" t="str">
        <f>IF(G7&gt;10,"ดีเยี่ยม",IF(G7&gt;8,"ดี",IF(G7&gt;6,"ผ่าน")))</f>
        <v>ดี</v>
      </c>
    </row>
    <row r="8" spans="1:8" ht="21.75" customHeight="1">
      <c r="A8" s="29">
        <v>2</v>
      </c>
      <c r="B8" s="9" t="s">
        <v>149</v>
      </c>
      <c r="C8" s="31">
        <v>3</v>
      </c>
      <c r="D8" s="31">
        <v>3</v>
      </c>
      <c r="E8" s="32">
        <v>2</v>
      </c>
      <c r="F8" s="32">
        <v>2</v>
      </c>
      <c r="G8" s="31">
        <f t="shared" ref="G8:G18" si="0">SUM(C8:F8)</f>
        <v>10</v>
      </c>
      <c r="H8" s="31" t="str">
        <f t="shared" ref="H8:H18" si="1">IF(G8&gt;10,"ดีเยี่ยม",IF(G8&gt;8,"ดี",IF(G8&gt;6,"ผ่าน")))</f>
        <v>ดี</v>
      </c>
    </row>
    <row r="9" spans="1:8" ht="21.75" customHeight="1">
      <c r="A9" s="29">
        <v>3</v>
      </c>
      <c r="B9" s="9" t="s">
        <v>150</v>
      </c>
      <c r="C9" s="31">
        <v>3</v>
      </c>
      <c r="D9" s="31">
        <v>3</v>
      </c>
      <c r="E9" s="32">
        <v>2</v>
      </c>
      <c r="F9" s="32">
        <v>2</v>
      </c>
      <c r="G9" s="31">
        <f t="shared" si="0"/>
        <v>10</v>
      </c>
      <c r="H9" s="31" t="str">
        <f t="shared" si="1"/>
        <v>ดี</v>
      </c>
    </row>
    <row r="10" spans="1:8" ht="21.75" customHeight="1">
      <c r="A10" s="29">
        <v>4</v>
      </c>
      <c r="B10" s="9" t="s">
        <v>151</v>
      </c>
      <c r="C10" s="31">
        <v>3</v>
      </c>
      <c r="D10" s="31">
        <v>3</v>
      </c>
      <c r="E10" s="32">
        <v>2</v>
      </c>
      <c r="F10" s="32">
        <v>2</v>
      </c>
      <c r="G10" s="31">
        <f t="shared" si="0"/>
        <v>10</v>
      </c>
      <c r="H10" s="31" t="str">
        <f t="shared" si="1"/>
        <v>ดี</v>
      </c>
    </row>
    <row r="11" spans="1:8" ht="21.75" customHeight="1">
      <c r="A11" s="29">
        <v>5</v>
      </c>
      <c r="B11" s="9" t="s">
        <v>152</v>
      </c>
      <c r="C11" s="31">
        <v>3</v>
      </c>
      <c r="D11" s="31">
        <v>3</v>
      </c>
      <c r="E11" s="32">
        <v>3</v>
      </c>
      <c r="F11" s="32">
        <v>3</v>
      </c>
      <c r="G11" s="31">
        <f t="shared" si="0"/>
        <v>12</v>
      </c>
      <c r="H11" s="31" t="str">
        <f t="shared" si="1"/>
        <v>ดีเยี่ยม</v>
      </c>
    </row>
    <row r="12" spans="1:8" ht="21.75" customHeight="1">
      <c r="A12" s="29">
        <v>6</v>
      </c>
      <c r="B12" s="9" t="s">
        <v>153</v>
      </c>
      <c r="C12" s="31">
        <v>3</v>
      </c>
      <c r="D12" s="31">
        <v>3</v>
      </c>
      <c r="E12" s="32">
        <v>3</v>
      </c>
      <c r="F12" s="32">
        <v>3</v>
      </c>
      <c r="G12" s="31">
        <f t="shared" si="0"/>
        <v>12</v>
      </c>
      <c r="H12" s="31" t="str">
        <f t="shared" si="1"/>
        <v>ดีเยี่ยม</v>
      </c>
    </row>
    <row r="13" spans="1:8" ht="21.75" customHeight="1">
      <c r="A13" s="29">
        <v>7</v>
      </c>
      <c r="B13" s="9" t="s">
        <v>154</v>
      </c>
      <c r="C13" s="31">
        <v>3</v>
      </c>
      <c r="D13" s="31">
        <v>3</v>
      </c>
      <c r="E13" s="32">
        <v>2</v>
      </c>
      <c r="F13" s="32">
        <v>2</v>
      </c>
      <c r="G13" s="31">
        <f t="shared" si="0"/>
        <v>10</v>
      </c>
      <c r="H13" s="31" t="str">
        <f t="shared" si="1"/>
        <v>ดี</v>
      </c>
    </row>
    <row r="14" spans="1:8" ht="21.75" customHeight="1">
      <c r="A14" s="29">
        <v>8</v>
      </c>
      <c r="B14" s="9" t="s">
        <v>155</v>
      </c>
      <c r="C14" s="31">
        <v>3</v>
      </c>
      <c r="D14" s="31">
        <v>3</v>
      </c>
      <c r="E14" s="32">
        <v>2</v>
      </c>
      <c r="F14" s="32">
        <v>2</v>
      </c>
      <c r="G14" s="31">
        <f t="shared" si="0"/>
        <v>10</v>
      </c>
      <c r="H14" s="31" t="str">
        <f t="shared" si="1"/>
        <v>ดี</v>
      </c>
    </row>
    <row r="15" spans="1:8" ht="21.75" customHeight="1">
      <c r="A15" s="29">
        <v>9</v>
      </c>
      <c r="B15" s="9" t="s">
        <v>156</v>
      </c>
      <c r="C15" s="31">
        <v>3</v>
      </c>
      <c r="D15" s="31">
        <v>3</v>
      </c>
      <c r="E15" s="32">
        <v>3</v>
      </c>
      <c r="F15" s="32">
        <v>3</v>
      </c>
      <c r="G15" s="31">
        <f t="shared" si="0"/>
        <v>12</v>
      </c>
      <c r="H15" s="31" t="str">
        <f t="shared" si="1"/>
        <v>ดีเยี่ยม</v>
      </c>
    </row>
    <row r="16" spans="1:8" ht="21.75" customHeight="1">
      <c r="A16" s="29">
        <v>10</v>
      </c>
      <c r="B16" s="9" t="s">
        <v>157</v>
      </c>
      <c r="C16" s="31">
        <v>3</v>
      </c>
      <c r="D16" s="31">
        <v>3</v>
      </c>
      <c r="E16" s="32">
        <v>2</v>
      </c>
      <c r="F16" s="32">
        <v>2</v>
      </c>
      <c r="G16" s="31">
        <f t="shared" si="0"/>
        <v>10</v>
      </c>
      <c r="H16" s="31" t="str">
        <f t="shared" si="1"/>
        <v>ดี</v>
      </c>
    </row>
    <row r="17" spans="1:8" ht="21.75" customHeight="1">
      <c r="A17" s="29">
        <v>11</v>
      </c>
      <c r="B17" s="9" t="s">
        <v>158</v>
      </c>
      <c r="C17" s="31">
        <v>3</v>
      </c>
      <c r="D17" s="31">
        <v>3</v>
      </c>
      <c r="E17" s="32">
        <v>3</v>
      </c>
      <c r="F17" s="32">
        <v>3</v>
      </c>
      <c r="G17" s="31">
        <f t="shared" si="0"/>
        <v>12</v>
      </c>
      <c r="H17" s="31" t="str">
        <f t="shared" si="1"/>
        <v>ดีเยี่ยม</v>
      </c>
    </row>
    <row r="18" spans="1:8" ht="21.75" customHeight="1">
      <c r="A18" s="29">
        <v>12</v>
      </c>
      <c r="B18" s="9" t="s">
        <v>159</v>
      </c>
      <c r="C18" s="31">
        <v>3</v>
      </c>
      <c r="D18" s="31">
        <v>3</v>
      </c>
      <c r="E18" s="32">
        <v>2</v>
      </c>
      <c r="F18" s="32">
        <v>3</v>
      </c>
      <c r="G18" s="31">
        <f t="shared" si="0"/>
        <v>11</v>
      </c>
      <c r="H18" s="31" t="str">
        <f t="shared" si="1"/>
        <v>ดีเยี่ยม</v>
      </c>
    </row>
    <row r="19" spans="1:8" ht="57" customHeight="1">
      <c r="A19" s="47" t="s">
        <v>3</v>
      </c>
      <c r="B19" s="47" t="s">
        <v>4</v>
      </c>
      <c r="C19" s="42" t="s">
        <v>35</v>
      </c>
      <c r="D19" s="43"/>
      <c r="E19" s="43"/>
      <c r="F19" s="44"/>
      <c r="G19" s="47" t="s">
        <v>40</v>
      </c>
      <c r="H19" s="45" t="s">
        <v>9</v>
      </c>
    </row>
    <row r="20" spans="1:8" ht="126" customHeight="1">
      <c r="A20" s="48"/>
      <c r="B20" s="48"/>
      <c r="C20" s="13" t="s">
        <v>36</v>
      </c>
      <c r="D20" s="13" t="s">
        <v>37</v>
      </c>
      <c r="E20" s="13" t="s">
        <v>38</v>
      </c>
      <c r="F20" s="13" t="s">
        <v>39</v>
      </c>
      <c r="G20" s="48"/>
      <c r="H20" s="46"/>
    </row>
    <row r="21" spans="1:8" ht="21.75" customHeight="1">
      <c r="A21" s="29">
        <v>13</v>
      </c>
      <c r="B21" s="9" t="s">
        <v>160</v>
      </c>
      <c r="C21" s="31">
        <v>3</v>
      </c>
      <c r="D21" s="31">
        <v>3</v>
      </c>
      <c r="E21" s="32">
        <v>2</v>
      </c>
      <c r="F21" s="32">
        <v>2</v>
      </c>
      <c r="G21" s="31">
        <f t="shared" ref="G21:G28" si="2">SUM(C21:F21)</f>
        <v>10</v>
      </c>
      <c r="H21" s="31" t="str">
        <f t="shared" ref="H21:H28" si="3">IF(G21&gt;10,"ดีเยี่ยม",IF(G21&gt;8,"ดี",IF(G21&gt;6,"ผ่าน")))</f>
        <v>ดี</v>
      </c>
    </row>
    <row r="22" spans="1:8" ht="21.75" customHeight="1">
      <c r="A22" s="29">
        <v>14</v>
      </c>
      <c r="B22" s="9" t="s">
        <v>161</v>
      </c>
      <c r="C22" s="31">
        <v>3</v>
      </c>
      <c r="D22" s="31">
        <v>3</v>
      </c>
      <c r="E22" s="32">
        <v>3</v>
      </c>
      <c r="F22" s="32">
        <v>3</v>
      </c>
      <c r="G22" s="31">
        <f t="shared" si="2"/>
        <v>12</v>
      </c>
      <c r="H22" s="31" t="str">
        <f t="shared" si="3"/>
        <v>ดีเยี่ยม</v>
      </c>
    </row>
    <row r="23" spans="1:8" ht="21.75" customHeight="1">
      <c r="A23" s="29">
        <v>15</v>
      </c>
      <c r="B23" s="9" t="s">
        <v>162</v>
      </c>
      <c r="C23" s="31">
        <v>3</v>
      </c>
      <c r="D23" s="31">
        <v>3</v>
      </c>
      <c r="E23" s="32">
        <v>2</v>
      </c>
      <c r="F23" s="32">
        <v>2</v>
      </c>
      <c r="G23" s="31">
        <f t="shared" si="2"/>
        <v>10</v>
      </c>
      <c r="H23" s="31" t="str">
        <f t="shared" si="3"/>
        <v>ดี</v>
      </c>
    </row>
    <row r="24" spans="1:8" ht="21.75" customHeight="1">
      <c r="A24" s="29">
        <v>16</v>
      </c>
      <c r="B24" s="9" t="s">
        <v>163</v>
      </c>
      <c r="C24" s="31">
        <v>3</v>
      </c>
      <c r="D24" s="31">
        <v>3</v>
      </c>
      <c r="E24" s="32">
        <v>3</v>
      </c>
      <c r="F24" s="32">
        <v>3</v>
      </c>
      <c r="G24" s="31">
        <f t="shared" si="2"/>
        <v>12</v>
      </c>
      <c r="H24" s="31" t="str">
        <f t="shared" si="3"/>
        <v>ดีเยี่ยม</v>
      </c>
    </row>
    <row r="25" spans="1:8" ht="21.75" customHeight="1">
      <c r="A25" s="29">
        <v>17</v>
      </c>
      <c r="B25" s="9" t="s">
        <v>164</v>
      </c>
      <c r="C25" s="31">
        <v>3</v>
      </c>
      <c r="D25" s="31">
        <v>3</v>
      </c>
      <c r="E25" s="32">
        <v>3</v>
      </c>
      <c r="F25" s="32">
        <v>3</v>
      </c>
      <c r="G25" s="31">
        <f t="shared" si="2"/>
        <v>12</v>
      </c>
      <c r="H25" s="31" t="str">
        <f t="shared" si="3"/>
        <v>ดีเยี่ยม</v>
      </c>
    </row>
    <row r="26" spans="1:8" ht="21.75" customHeight="1">
      <c r="A26" s="29">
        <v>18</v>
      </c>
      <c r="B26" s="9" t="s">
        <v>165</v>
      </c>
      <c r="C26" s="31">
        <v>3</v>
      </c>
      <c r="D26" s="31">
        <v>3</v>
      </c>
      <c r="E26" s="32">
        <v>2</v>
      </c>
      <c r="F26" s="32">
        <v>2</v>
      </c>
      <c r="G26" s="31">
        <f t="shared" si="2"/>
        <v>10</v>
      </c>
      <c r="H26" s="31" t="str">
        <f t="shared" si="3"/>
        <v>ดี</v>
      </c>
    </row>
    <row r="27" spans="1:8" ht="21.75" customHeight="1">
      <c r="A27" s="29">
        <v>19</v>
      </c>
      <c r="B27" s="9" t="s">
        <v>166</v>
      </c>
      <c r="C27" s="31">
        <v>3</v>
      </c>
      <c r="D27" s="31">
        <v>3</v>
      </c>
      <c r="E27" s="32">
        <v>3</v>
      </c>
      <c r="F27" s="32">
        <v>3</v>
      </c>
      <c r="G27" s="31">
        <f t="shared" si="2"/>
        <v>12</v>
      </c>
      <c r="H27" s="31" t="str">
        <f t="shared" si="3"/>
        <v>ดีเยี่ยม</v>
      </c>
    </row>
    <row r="28" spans="1:8" ht="21.75" customHeight="1">
      <c r="A28" s="29">
        <v>20</v>
      </c>
      <c r="B28" s="9" t="s">
        <v>167</v>
      </c>
      <c r="C28" s="31">
        <v>3</v>
      </c>
      <c r="D28" s="31">
        <v>3</v>
      </c>
      <c r="E28" s="32">
        <v>3</v>
      </c>
      <c r="F28" s="32">
        <v>3</v>
      </c>
      <c r="G28" s="31">
        <f t="shared" si="2"/>
        <v>12</v>
      </c>
      <c r="H28" s="31" t="str">
        <f t="shared" si="3"/>
        <v>ดีเยี่ยม</v>
      </c>
    </row>
    <row r="29" spans="1:8" ht="21.75" customHeight="1">
      <c r="A29" s="29">
        <v>21</v>
      </c>
      <c r="B29" s="9"/>
      <c r="C29" s="31"/>
      <c r="D29" s="31"/>
      <c r="E29" s="31"/>
      <c r="F29" s="31"/>
      <c r="G29" s="31"/>
      <c r="H29" s="31"/>
    </row>
    <row r="30" spans="1:8" ht="21.75" customHeight="1">
      <c r="A30" s="29"/>
      <c r="B30" s="9"/>
      <c r="C30" s="7"/>
      <c r="D30" s="7"/>
      <c r="E30" s="7"/>
      <c r="F30" s="7"/>
      <c r="G30" s="7"/>
      <c r="H30" s="7"/>
    </row>
    <row r="31" spans="1:8" ht="21.75" customHeight="1">
      <c r="A31" s="29"/>
      <c r="B31" s="9"/>
      <c r="C31" s="7"/>
      <c r="D31" s="7"/>
      <c r="E31" s="7"/>
      <c r="F31" s="7"/>
      <c r="G31" s="7"/>
      <c r="H31" s="7"/>
    </row>
    <row r="32" spans="1:8" ht="21.75" customHeight="1">
      <c r="A32" s="29"/>
      <c r="B32" s="9"/>
      <c r="C32" s="7"/>
      <c r="D32" s="7"/>
      <c r="E32" s="7"/>
      <c r="F32" s="7"/>
      <c r="G32" s="7"/>
      <c r="H32" s="7"/>
    </row>
    <row r="33" spans="1:8" ht="21.75" customHeight="1">
      <c r="A33" s="29"/>
      <c r="B33" s="9"/>
      <c r="C33" s="7"/>
      <c r="D33" s="7"/>
      <c r="E33" s="7"/>
      <c r="F33" s="7"/>
      <c r="G33" s="7"/>
      <c r="H33" s="7"/>
    </row>
    <row r="34" spans="1:8">
      <c r="A34" s="29"/>
      <c r="B34" s="9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</sheetData>
  <mergeCells count="13">
    <mergeCell ref="A1:H1"/>
    <mergeCell ref="A2:H2"/>
    <mergeCell ref="A3:H3"/>
    <mergeCell ref="A5:A6"/>
    <mergeCell ref="B5:B6"/>
    <mergeCell ref="C5:F5"/>
    <mergeCell ref="G5:G6"/>
    <mergeCell ref="H5:H6"/>
    <mergeCell ref="A19:A20"/>
    <mergeCell ref="B19:B20"/>
    <mergeCell ref="C19:F19"/>
    <mergeCell ref="G19:G20"/>
    <mergeCell ref="H19:H20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6" zoomScale="80" zoomScaleNormal="80" workbookViewId="0">
      <selection activeCell="N24" sqref="N24"/>
    </sheetView>
  </sheetViews>
  <sheetFormatPr defaultColWidth="9" defaultRowHeight="21"/>
  <cols>
    <col min="1" max="1" width="5.140625" style="6" customWidth="1"/>
    <col min="2" max="2" width="24.85546875" style="6" customWidth="1"/>
    <col min="3" max="3" width="7.28515625" style="6" customWidth="1"/>
    <col min="4" max="4" width="9.85546875" style="6" customWidth="1"/>
    <col min="5" max="5" width="7.28515625" style="6" customWidth="1"/>
    <col min="6" max="6" width="19.7109375" style="6" customWidth="1"/>
    <col min="7" max="7" width="6.5703125" style="6" customWidth="1"/>
    <col min="8" max="8" width="12.7109375" style="6" customWidth="1"/>
    <col min="9" max="9" width="6.42578125" style="6" customWidth="1"/>
    <col min="10" max="10" width="6.7109375" style="6" customWidth="1"/>
    <col min="11" max="12" width="9.28515625" style="6" customWidth="1"/>
    <col min="13" max="16384" width="9" style="6"/>
  </cols>
  <sheetData>
    <row r="1" spans="1:1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>
      <c r="A2" s="52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6.75" customHeight="1"/>
    <row r="5" spans="1:12" ht="78.75" customHeight="1">
      <c r="A5" s="47" t="s">
        <v>3</v>
      </c>
      <c r="B5" s="47" t="s">
        <v>4</v>
      </c>
      <c r="C5" s="54" t="s">
        <v>42</v>
      </c>
      <c r="D5" s="54"/>
      <c r="E5" s="54"/>
      <c r="F5" s="42" t="s">
        <v>43</v>
      </c>
      <c r="G5" s="43"/>
      <c r="H5" s="43"/>
      <c r="I5" s="43"/>
      <c r="J5" s="44"/>
      <c r="K5" s="47" t="s">
        <v>52</v>
      </c>
      <c r="L5" s="45" t="s">
        <v>9</v>
      </c>
    </row>
    <row r="6" spans="1:12" ht="129.75" customHeight="1">
      <c r="A6" s="48"/>
      <c r="B6" s="48"/>
      <c r="C6" s="12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51</v>
      </c>
      <c r="K6" s="48"/>
      <c r="L6" s="46"/>
    </row>
    <row r="7" spans="1:12" ht="20.25" customHeight="1">
      <c r="A7" s="29">
        <v>1</v>
      </c>
      <c r="B7" s="9" t="s">
        <v>148</v>
      </c>
      <c r="C7" s="32">
        <v>2</v>
      </c>
      <c r="D7" s="32">
        <v>2</v>
      </c>
      <c r="E7" s="32">
        <v>3</v>
      </c>
      <c r="F7" s="32">
        <v>2</v>
      </c>
      <c r="G7" s="32">
        <v>3</v>
      </c>
      <c r="H7" s="32">
        <v>2</v>
      </c>
      <c r="I7" s="32">
        <v>2</v>
      </c>
      <c r="J7" s="32">
        <v>3</v>
      </c>
      <c r="K7" s="31">
        <f>SUM(C7:J7)</f>
        <v>19</v>
      </c>
      <c r="L7" s="31" t="str">
        <f>IF(K7&gt;20,"ดีเยี่ยม",IF(K7&gt;18,"ดี",IF(K7&gt;15,"ผ่าน")))</f>
        <v>ดี</v>
      </c>
    </row>
    <row r="8" spans="1:12" ht="20.25" customHeight="1">
      <c r="A8" s="29">
        <v>2</v>
      </c>
      <c r="B8" s="9" t="s">
        <v>149</v>
      </c>
      <c r="C8" s="32">
        <v>2</v>
      </c>
      <c r="D8" s="32">
        <v>2</v>
      </c>
      <c r="E8" s="32">
        <v>3</v>
      </c>
      <c r="F8" s="32">
        <v>2</v>
      </c>
      <c r="G8" s="32">
        <v>3</v>
      </c>
      <c r="H8" s="32">
        <v>2</v>
      </c>
      <c r="I8" s="32">
        <v>2</v>
      </c>
      <c r="J8" s="32">
        <v>3</v>
      </c>
      <c r="K8" s="31">
        <f t="shared" ref="K8:K18" si="0">SUM(C8:J8)</f>
        <v>19</v>
      </c>
      <c r="L8" s="31" t="str">
        <f t="shared" ref="L8:L18" si="1">IF(K8&gt;20,"ดีเยี่ยม",IF(K8&gt;18,"ดี",IF(K8&gt;15,"ผ่าน")))</f>
        <v>ดี</v>
      </c>
    </row>
    <row r="9" spans="1:12" ht="20.25" customHeight="1">
      <c r="A9" s="29">
        <v>3</v>
      </c>
      <c r="B9" s="9" t="s">
        <v>150</v>
      </c>
      <c r="C9" s="32">
        <v>2</v>
      </c>
      <c r="D9" s="32">
        <v>2</v>
      </c>
      <c r="E9" s="32">
        <v>3</v>
      </c>
      <c r="F9" s="32">
        <v>2</v>
      </c>
      <c r="G9" s="32">
        <v>3</v>
      </c>
      <c r="H9" s="32">
        <v>2</v>
      </c>
      <c r="I9" s="32">
        <v>2</v>
      </c>
      <c r="J9" s="32">
        <v>3</v>
      </c>
      <c r="K9" s="31">
        <f t="shared" si="0"/>
        <v>19</v>
      </c>
      <c r="L9" s="31" t="str">
        <f t="shared" si="1"/>
        <v>ดี</v>
      </c>
    </row>
    <row r="10" spans="1:12" ht="20.25" customHeight="1">
      <c r="A10" s="29">
        <v>4</v>
      </c>
      <c r="B10" s="9" t="s">
        <v>151</v>
      </c>
      <c r="C10" s="32">
        <v>2</v>
      </c>
      <c r="D10" s="32">
        <v>2</v>
      </c>
      <c r="E10" s="32">
        <v>3</v>
      </c>
      <c r="F10" s="32">
        <v>2</v>
      </c>
      <c r="G10" s="32">
        <v>3</v>
      </c>
      <c r="H10" s="32">
        <v>2</v>
      </c>
      <c r="I10" s="32">
        <v>2</v>
      </c>
      <c r="J10" s="32">
        <v>3</v>
      </c>
      <c r="K10" s="31">
        <f t="shared" si="0"/>
        <v>19</v>
      </c>
      <c r="L10" s="31" t="str">
        <f t="shared" si="1"/>
        <v>ดี</v>
      </c>
    </row>
    <row r="11" spans="1:12" ht="20.25" customHeight="1">
      <c r="A11" s="29">
        <v>5</v>
      </c>
      <c r="B11" s="9" t="s">
        <v>152</v>
      </c>
      <c r="C11" s="32">
        <v>3</v>
      </c>
      <c r="D11" s="32">
        <v>3</v>
      </c>
      <c r="E11" s="32">
        <v>3</v>
      </c>
      <c r="F11" s="32">
        <v>3</v>
      </c>
      <c r="G11" s="32">
        <v>3</v>
      </c>
      <c r="H11" s="32">
        <v>3</v>
      </c>
      <c r="I11" s="32">
        <v>3</v>
      </c>
      <c r="J11" s="32">
        <v>3</v>
      </c>
      <c r="K11" s="31">
        <f t="shared" si="0"/>
        <v>24</v>
      </c>
      <c r="L11" s="31" t="str">
        <f t="shared" si="1"/>
        <v>ดีเยี่ยม</v>
      </c>
    </row>
    <row r="12" spans="1:12" ht="20.25" customHeight="1">
      <c r="A12" s="29">
        <v>6</v>
      </c>
      <c r="B12" s="9" t="s">
        <v>153</v>
      </c>
      <c r="C12" s="32">
        <v>3</v>
      </c>
      <c r="D12" s="32">
        <v>3</v>
      </c>
      <c r="E12" s="32">
        <v>3</v>
      </c>
      <c r="F12" s="32">
        <v>3</v>
      </c>
      <c r="G12" s="32">
        <v>3</v>
      </c>
      <c r="H12" s="32">
        <v>3</v>
      </c>
      <c r="I12" s="32">
        <v>3</v>
      </c>
      <c r="J12" s="32">
        <v>3</v>
      </c>
      <c r="K12" s="31">
        <f t="shared" si="0"/>
        <v>24</v>
      </c>
      <c r="L12" s="31" t="str">
        <f t="shared" si="1"/>
        <v>ดีเยี่ยม</v>
      </c>
    </row>
    <row r="13" spans="1:12" ht="20.25" customHeight="1">
      <c r="A13" s="29">
        <v>7</v>
      </c>
      <c r="B13" s="9" t="s">
        <v>154</v>
      </c>
      <c r="C13" s="32">
        <v>2</v>
      </c>
      <c r="D13" s="32">
        <v>2</v>
      </c>
      <c r="E13" s="32">
        <v>3</v>
      </c>
      <c r="F13" s="32">
        <v>2</v>
      </c>
      <c r="G13" s="32">
        <v>3</v>
      </c>
      <c r="H13" s="32">
        <v>2</v>
      </c>
      <c r="I13" s="32">
        <v>2</v>
      </c>
      <c r="J13" s="32">
        <v>3</v>
      </c>
      <c r="K13" s="31">
        <f t="shared" si="0"/>
        <v>19</v>
      </c>
      <c r="L13" s="31" t="str">
        <f t="shared" si="1"/>
        <v>ดี</v>
      </c>
    </row>
    <row r="14" spans="1:12" ht="20.25" customHeight="1">
      <c r="A14" s="29">
        <v>8</v>
      </c>
      <c r="B14" s="9" t="s">
        <v>155</v>
      </c>
      <c r="C14" s="32">
        <v>2</v>
      </c>
      <c r="D14" s="32">
        <v>2</v>
      </c>
      <c r="E14" s="32">
        <v>3</v>
      </c>
      <c r="F14" s="32">
        <v>2</v>
      </c>
      <c r="G14" s="32">
        <v>3</v>
      </c>
      <c r="H14" s="32">
        <v>2</v>
      </c>
      <c r="I14" s="32">
        <v>2</v>
      </c>
      <c r="J14" s="32">
        <v>3</v>
      </c>
      <c r="K14" s="31">
        <f t="shared" si="0"/>
        <v>19</v>
      </c>
      <c r="L14" s="31" t="str">
        <f t="shared" si="1"/>
        <v>ดี</v>
      </c>
    </row>
    <row r="15" spans="1:12" ht="20.25" customHeight="1">
      <c r="A15" s="29">
        <v>9</v>
      </c>
      <c r="B15" s="9" t="s">
        <v>156</v>
      </c>
      <c r="C15" s="32">
        <v>3</v>
      </c>
      <c r="D15" s="32">
        <v>3</v>
      </c>
      <c r="E15" s="32">
        <v>3</v>
      </c>
      <c r="F15" s="32">
        <v>3</v>
      </c>
      <c r="G15" s="32">
        <v>3</v>
      </c>
      <c r="H15" s="32">
        <v>3</v>
      </c>
      <c r="I15" s="32">
        <v>3</v>
      </c>
      <c r="J15" s="32">
        <v>3</v>
      </c>
      <c r="K15" s="31">
        <f t="shared" si="0"/>
        <v>24</v>
      </c>
      <c r="L15" s="31" t="str">
        <f t="shared" si="1"/>
        <v>ดีเยี่ยม</v>
      </c>
    </row>
    <row r="16" spans="1:12" ht="20.25" customHeight="1">
      <c r="A16" s="29">
        <v>10</v>
      </c>
      <c r="B16" s="9" t="s">
        <v>157</v>
      </c>
      <c r="C16" s="32">
        <v>2</v>
      </c>
      <c r="D16" s="32">
        <v>2</v>
      </c>
      <c r="E16" s="32">
        <v>3</v>
      </c>
      <c r="F16" s="32">
        <v>2</v>
      </c>
      <c r="G16" s="32">
        <v>3</v>
      </c>
      <c r="H16" s="32">
        <v>2</v>
      </c>
      <c r="I16" s="32">
        <v>2</v>
      </c>
      <c r="J16" s="32">
        <v>3</v>
      </c>
      <c r="K16" s="31">
        <f t="shared" si="0"/>
        <v>19</v>
      </c>
      <c r="L16" s="31" t="str">
        <f t="shared" si="1"/>
        <v>ดี</v>
      </c>
    </row>
    <row r="17" spans="1:12" ht="20.25" customHeight="1">
      <c r="A17" s="29">
        <v>11</v>
      </c>
      <c r="B17" s="9" t="s">
        <v>158</v>
      </c>
      <c r="C17" s="32">
        <v>3</v>
      </c>
      <c r="D17" s="32">
        <v>3</v>
      </c>
      <c r="E17" s="32">
        <v>3</v>
      </c>
      <c r="F17" s="32">
        <v>3</v>
      </c>
      <c r="G17" s="32">
        <v>3</v>
      </c>
      <c r="H17" s="32">
        <v>3</v>
      </c>
      <c r="I17" s="32">
        <v>3</v>
      </c>
      <c r="J17" s="32">
        <v>3</v>
      </c>
      <c r="K17" s="31">
        <f t="shared" si="0"/>
        <v>24</v>
      </c>
      <c r="L17" s="31" t="str">
        <f t="shared" si="1"/>
        <v>ดีเยี่ยม</v>
      </c>
    </row>
    <row r="18" spans="1:12" ht="20.25" customHeight="1">
      <c r="A18" s="29">
        <v>12</v>
      </c>
      <c r="B18" s="9" t="s">
        <v>159</v>
      </c>
      <c r="C18" s="32">
        <v>2</v>
      </c>
      <c r="D18" s="32">
        <v>2</v>
      </c>
      <c r="E18" s="32">
        <v>3</v>
      </c>
      <c r="F18" s="32">
        <v>2</v>
      </c>
      <c r="G18" s="32">
        <v>3</v>
      </c>
      <c r="H18" s="32">
        <v>2</v>
      </c>
      <c r="I18" s="32">
        <v>2</v>
      </c>
      <c r="J18" s="32">
        <v>3</v>
      </c>
      <c r="K18" s="31">
        <f t="shared" si="0"/>
        <v>19</v>
      </c>
      <c r="L18" s="31" t="str">
        <f t="shared" si="1"/>
        <v>ดี</v>
      </c>
    </row>
    <row r="19" spans="1:12" ht="76.5" customHeight="1">
      <c r="A19" s="47" t="s">
        <v>3</v>
      </c>
      <c r="B19" s="47" t="s">
        <v>4</v>
      </c>
      <c r="C19" s="54" t="s">
        <v>42</v>
      </c>
      <c r="D19" s="54"/>
      <c r="E19" s="54"/>
      <c r="F19" s="42" t="s">
        <v>43</v>
      </c>
      <c r="G19" s="43"/>
      <c r="H19" s="43"/>
      <c r="I19" s="43"/>
      <c r="J19" s="44"/>
      <c r="K19" s="47" t="s">
        <v>52</v>
      </c>
      <c r="L19" s="45" t="s">
        <v>9</v>
      </c>
    </row>
    <row r="20" spans="1:12" ht="136.5" customHeight="1">
      <c r="A20" s="48"/>
      <c r="B20" s="48"/>
      <c r="C20" s="12" t="s">
        <v>44</v>
      </c>
      <c r="D20" s="13" t="s">
        <v>45</v>
      </c>
      <c r="E20" s="13" t="s">
        <v>46</v>
      </c>
      <c r="F20" s="13" t="s">
        <v>47</v>
      </c>
      <c r="G20" s="13" t="s">
        <v>48</v>
      </c>
      <c r="H20" s="13" t="s">
        <v>49</v>
      </c>
      <c r="I20" s="13" t="s">
        <v>50</v>
      </c>
      <c r="J20" s="13" t="s">
        <v>51</v>
      </c>
      <c r="K20" s="48"/>
      <c r="L20" s="46"/>
    </row>
    <row r="21" spans="1:12" ht="20.25" customHeight="1">
      <c r="A21" s="29">
        <v>13</v>
      </c>
      <c r="B21" s="9" t="s">
        <v>160</v>
      </c>
      <c r="C21" s="32">
        <v>2</v>
      </c>
      <c r="D21" s="32">
        <v>2</v>
      </c>
      <c r="E21" s="32">
        <v>3</v>
      </c>
      <c r="F21" s="32">
        <v>2</v>
      </c>
      <c r="G21" s="32">
        <v>3</v>
      </c>
      <c r="H21" s="32">
        <v>2</v>
      </c>
      <c r="I21" s="32">
        <v>2</v>
      </c>
      <c r="J21" s="32">
        <v>3</v>
      </c>
      <c r="K21" s="31">
        <f t="shared" ref="K21:K28" si="2">SUM(C21:J21)</f>
        <v>19</v>
      </c>
      <c r="L21" s="31" t="str">
        <f t="shared" ref="L21:L28" si="3">IF(K21&gt;20,"ดีเยี่ยม",IF(K21&gt;18,"ดี",IF(K21&gt;15,"ผ่าน")))</f>
        <v>ดี</v>
      </c>
    </row>
    <row r="22" spans="1:12" ht="20.25" customHeight="1">
      <c r="A22" s="29">
        <v>14</v>
      </c>
      <c r="B22" s="9" t="s">
        <v>161</v>
      </c>
      <c r="C22" s="32">
        <v>3</v>
      </c>
      <c r="D22" s="32">
        <v>3</v>
      </c>
      <c r="E22" s="32">
        <v>3</v>
      </c>
      <c r="F22" s="32">
        <v>3</v>
      </c>
      <c r="G22" s="32">
        <v>3</v>
      </c>
      <c r="H22" s="32">
        <v>3</v>
      </c>
      <c r="I22" s="32">
        <v>3</v>
      </c>
      <c r="J22" s="32">
        <v>3</v>
      </c>
      <c r="K22" s="31">
        <f t="shared" si="2"/>
        <v>24</v>
      </c>
      <c r="L22" s="31" t="str">
        <f t="shared" si="3"/>
        <v>ดีเยี่ยม</v>
      </c>
    </row>
    <row r="23" spans="1:12" ht="20.25" customHeight="1">
      <c r="A23" s="29">
        <v>15</v>
      </c>
      <c r="B23" s="9" t="s">
        <v>162</v>
      </c>
      <c r="C23" s="32">
        <v>2</v>
      </c>
      <c r="D23" s="32">
        <v>2</v>
      </c>
      <c r="E23" s="32">
        <v>3</v>
      </c>
      <c r="F23" s="32">
        <v>2</v>
      </c>
      <c r="G23" s="32">
        <v>3</v>
      </c>
      <c r="H23" s="32">
        <v>2</v>
      </c>
      <c r="I23" s="32">
        <v>2</v>
      </c>
      <c r="J23" s="32">
        <v>3</v>
      </c>
      <c r="K23" s="31">
        <f t="shared" si="2"/>
        <v>19</v>
      </c>
      <c r="L23" s="31" t="str">
        <f t="shared" si="3"/>
        <v>ดี</v>
      </c>
    </row>
    <row r="24" spans="1:12" ht="20.25" customHeight="1">
      <c r="A24" s="29">
        <v>16</v>
      </c>
      <c r="B24" s="9" t="s">
        <v>163</v>
      </c>
      <c r="C24" s="32">
        <v>3</v>
      </c>
      <c r="D24" s="32">
        <v>3</v>
      </c>
      <c r="E24" s="32">
        <v>3</v>
      </c>
      <c r="F24" s="32">
        <v>3</v>
      </c>
      <c r="G24" s="32">
        <v>3</v>
      </c>
      <c r="H24" s="32">
        <v>3</v>
      </c>
      <c r="I24" s="32">
        <v>3</v>
      </c>
      <c r="J24" s="32">
        <v>3</v>
      </c>
      <c r="K24" s="31">
        <f t="shared" si="2"/>
        <v>24</v>
      </c>
      <c r="L24" s="31" t="str">
        <f t="shared" si="3"/>
        <v>ดีเยี่ยม</v>
      </c>
    </row>
    <row r="25" spans="1:12" ht="20.25" customHeight="1">
      <c r="A25" s="29">
        <v>17</v>
      </c>
      <c r="B25" s="9" t="s">
        <v>164</v>
      </c>
      <c r="C25" s="32">
        <v>3</v>
      </c>
      <c r="D25" s="32">
        <v>3</v>
      </c>
      <c r="E25" s="32">
        <v>3</v>
      </c>
      <c r="F25" s="32">
        <v>3</v>
      </c>
      <c r="G25" s="32">
        <v>3</v>
      </c>
      <c r="H25" s="32">
        <v>3</v>
      </c>
      <c r="I25" s="32">
        <v>3</v>
      </c>
      <c r="J25" s="32">
        <v>3</v>
      </c>
      <c r="K25" s="31">
        <f t="shared" si="2"/>
        <v>24</v>
      </c>
      <c r="L25" s="31" t="str">
        <f t="shared" si="3"/>
        <v>ดีเยี่ยม</v>
      </c>
    </row>
    <row r="26" spans="1:12" ht="20.25" customHeight="1">
      <c r="A26" s="29">
        <v>18</v>
      </c>
      <c r="B26" s="9" t="s">
        <v>165</v>
      </c>
      <c r="C26" s="32">
        <v>2</v>
      </c>
      <c r="D26" s="32">
        <v>2</v>
      </c>
      <c r="E26" s="32">
        <v>3</v>
      </c>
      <c r="F26" s="32">
        <v>2</v>
      </c>
      <c r="G26" s="32">
        <v>3</v>
      </c>
      <c r="H26" s="32">
        <v>2</v>
      </c>
      <c r="I26" s="32">
        <v>2</v>
      </c>
      <c r="J26" s="32">
        <v>3</v>
      </c>
      <c r="K26" s="31">
        <f t="shared" si="2"/>
        <v>19</v>
      </c>
      <c r="L26" s="31" t="str">
        <f t="shared" si="3"/>
        <v>ดี</v>
      </c>
    </row>
    <row r="27" spans="1:12" ht="20.25" customHeight="1">
      <c r="A27" s="29">
        <v>19</v>
      </c>
      <c r="B27" s="9" t="s">
        <v>166</v>
      </c>
      <c r="C27" s="32">
        <v>3</v>
      </c>
      <c r="D27" s="32">
        <v>3</v>
      </c>
      <c r="E27" s="32">
        <v>3</v>
      </c>
      <c r="F27" s="32">
        <v>3</v>
      </c>
      <c r="G27" s="32">
        <v>3</v>
      </c>
      <c r="H27" s="32">
        <v>3</v>
      </c>
      <c r="I27" s="32">
        <v>3</v>
      </c>
      <c r="J27" s="32">
        <v>3</v>
      </c>
      <c r="K27" s="31">
        <f t="shared" si="2"/>
        <v>24</v>
      </c>
      <c r="L27" s="31" t="str">
        <f t="shared" si="3"/>
        <v>ดีเยี่ยม</v>
      </c>
    </row>
    <row r="28" spans="1:12" ht="20.25" customHeight="1">
      <c r="A28" s="29">
        <v>20</v>
      </c>
      <c r="B28" s="9" t="s">
        <v>167</v>
      </c>
      <c r="C28" s="32">
        <v>3</v>
      </c>
      <c r="D28" s="32">
        <v>3</v>
      </c>
      <c r="E28" s="32">
        <v>3</v>
      </c>
      <c r="F28" s="32">
        <v>3</v>
      </c>
      <c r="G28" s="32">
        <v>3</v>
      </c>
      <c r="H28" s="32">
        <v>3</v>
      </c>
      <c r="I28" s="32">
        <v>3</v>
      </c>
      <c r="J28" s="32">
        <v>3</v>
      </c>
      <c r="K28" s="31">
        <f t="shared" si="2"/>
        <v>24</v>
      </c>
      <c r="L28" s="31" t="str">
        <f t="shared" si="3"/>
        <v>ดีเยี่ยม</v>
      </c>
    </row>
    <row r="29" spans="1:12" ht="20.25" customHeight="1">
      <c r="A29" s="29">
        <v>21</v>
      </c>
      <c r="B29" s="9"/>
      <c r="C29" s="9"/>
      <c r="D29" s="9"/>
      <c r="E29" s="9"/>
      <c r="F29" s="7"/>
      <c r="G29" s="7"/>
      <c r="H29" s="7"/>
      <c r="I29" s="7"/>
      <c r="J29" s="7"/>
      <c r="K29" s="7"/>
      <c r="L29" s="7"/>
    </row>
    <row r="30" spans="1:12" ht="20.25" customHeight="1">
      <c r="A30" s="29"/>
      <c r="B30" s="9"/>
      <c r="C30" s="9"/>
      <c r="D30" s="9"/>
      <c r="E30" s="9"/>
      <c r="F30" s="7"/>
      <c r="G30" s="7"/>
      <c r="H30" s="7"/>
      <c r="I30" s="7"/>
      <c r="J30" s="7"/>
      <c r="K30" s="7"/>
      <c r="L30" s="7"/>
    </row>
    <row r="31" spans="1:12" ht="20.25" customHeight="1">
      <c r="A31" s="29"/>
      <c r="B31" s="9"/>
      <c r="C31" s="9"/>
      <c r="D31" s="9"/>
      <c r="E31" s="9"/>
      <c r="F31" s="7"/>
      <c r="G31" s="7"/>
      <c r="H31" s="7"/>
      <c r="I31" s="7"/>
      <c r="J31" s="7"/>
      <c r="K31" s="7"/>
      <c r="L31" s="7"/>
    </row>
    <row r="32" spans="1:12" ht="20.25" customHeight="1">
      <c r="A32" s="29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0.25" customHeight="1">
      <c r="A33" s="2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20.25" customHeight="1">
      <c r="A34" s="29"/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20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0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</sheetData>
  <mergeCells count="15">
    <mergeCell ref="C5:E5"/>
    <mergeCell ref="C19:E19"/>
    <mergeCell ref="A1:L1"/>
    <mergeCell ref="A2:L2"/>
    <mergeCell ref="A3:L3"/>
    <mergeCell ref="A5:A6"/>
    <mergeCell ref="B5:B6"/>
    <mergeCell ref="F5:J5"/>
    <mergeCell ref="K5:K6"/>
    <mergeCell ref="L5:L6"/>
    <mergeCell ref="A19:A20"/>
    <mergeCell ref="B19:B20"/>
    <mergeCell ref="F19:J19"/>
    <mergeCell ref="K19:K20"/>
    <mergeCell ref="L19:L20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9" zoomScale="90" zoomScaleNormal="90" workbookViewId="0">
      <selection activeCell="N21" sqref="N21"/>
    </sheetView>
  </sheetViews>
  <sheetFormatPr defaultColWidth="9" defaultRowHeight="21"/>
  <cols>
    <col min="1" max="1" width="5.140625" style="6" customWidth="1"/>
    <col min="2" max="2" width="23" style="6" customWidth="1"/>
    <col min="3" max="3" width="11.5703125" style="6" customWidth="1"/>
    <col min="4" max="6" width="7.28515625" style="6" customWidth="1"/>
    <col min="7" max="7" width="9.85546875" style="6" customWidth="1"/>
    <col min="8" max="8" width="10.42578125" style="6" customWidth="1"/>
    <col min="9" max="9" width="11.42578125" style="6" customWidth="1"/>
    <col min="10" max="10" width="7.42578125" style="6" customWidth="1"/>
    <col min="11" max="11" width="6.7109375" style="6" customWidth="1"/>
    <col min="12" max="13" width="8.28515625" style="6" customWidth="1"/>
    <col min="14" max="16384" width="9" style="6"/>
  </cols>
  <sheetData>
    <row r="1" spans="1:1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6.75" customHeight="1"/>
    <row r="5" spans="1:13" ht="47.25" customHeight="1">
      <c r="A5" s="47" t="s">
        <v>3</v>
      </c>
      <c r="B5" s="47" t="s">
        <v>4</v>
      </c>
      <c r="C5" s="54" t="s">
        <v>54</v>
      </c>
      <c r="D5" s="54"/>
      <c r="E5" s="54"/>
      <c r="F5" s="54"/>
      <c r="G5" s="54"/>
      <c r="H5" s="54"/>
      <c r="I5" s="42" t="s">
        <v>55</v>
      </c>
      <c r="J5" s="43"/>
      <c r="K5" s="44"/>
      <c r="L5" s="47" t="s">
        <v>65</v>
      </c>
      <c r="M5" s="45" t="s">
        <v>9</v>
      </c>
    </row>
    <row r="6" spans="1:13" ht="149.25" customHeight="1">
      <c r="A6" s="48"/>
      <c r="B6" s="48"/>
      <c r="C6" s="13" t="s">
        <v>56</v>
      </c>
      <c r="D6" s="13" t="s">
        <v>57</v>
      </c>
      <c r="E6" s="13" t="s">
        <v>58</v>
      </c>
      <c r="F6" s="13" t="s">
        <v>59</v>
      </c>
      <c r="G6" s="13" t="s">
        <v>60</v>
      </c>
      <c r="H6" s="13" t="s">
        <v>61</v>
      </c>
      <c r="I6" s="13" t="s">
        <v>62</v>
      </c>
      <c r="J6" s="13" t="s">
        <v>63</v>
      </c>
      <c r="K6" s="13" t="s">
        <v>64</v>
      </c>
      <c r="L6" s="48"/>
      <c r="M6" s="46"/>
    </row>
    <row r="7" spans="1:13" ht="21.75" customHeight="1">
      <c r="A7" s="29">
        <v>1</v>
      </c>
      <c r="B7" s="9" t="s">
        <v>148</v>
      </c>
      <c r="C7" s="32">
        <v>3</v>
      </c>
      <c r="D7" s="32">
        <v>2</v>
      </c>
      <c r="E7" s="32">
        <v>3</v>
      </c>
      <c r="F7" s="32">
        <v>3</v>
      </c>
      <c r="G7" s="32">
        <v>2</v>
      </c>
      <c r="H7" s="32">
        <v>3</v>
      </c>
      <c r="I7" s="32">
        <v>2</v>
      </c>
      <c r="J7" s="32">
        <v>2</v>
      </c>
      <c r="K7" s="32">
        <v>3</v>
      </c>
      <c r="L7" s="31">
        <f>SUM(C7:K7)</f>
        <v>23</v>
      </c>
      <c r="M7" s="31" t="str">
        <f>IF(L7&gt;23,"ดีเยี่ยม",IF(L7&gt;20,"ดี",IF(L7&gt;17,"ผ่าน")))</f>
        <v>ดี</v>
      </c>
    </row>
    <row r="8" spans="1:13" ht="21.75" customHeight="1">
      <c r="A8" s="29">
        <v>2</v>
      </c>
      <c r="B8" s="9" t="s">
        <v>149</v>
      </c>
      <c r="C8" s="32">
        <v>3</v>
      </c>
      <c r="D8" s="32">
        <v>2</v>
      </c>
      <c r="E8" s="32">
        <v>3</v>
      </c>
      <c r="F8" s="32">
        <v>3</v>
      </c>
      <c r="G8" s="32">
        <v>2</v>
      </c>
      <c r="H8" s="32">
        <v>3</v>
      </c>
      <c r="I8" s="32">
        <v>2</v>
      </c>
      <c r="J8" s="32">
        <v>2</v>
      </c>
      <c r="K8" s="32">
        <v>3</v>
      </c>
      <c r="L8" s="31">
        <f t="shared" ref="L8:L18" si="0">SUM(C8:K8)</f>
        <v>23</v>
      </c>
      <c r="M8" s="31" t="str">
        <f t="shared" ref="M8:M18" si="1">IF(L8&gt;23,"ดีเยี่ยม",IF(L8&gt;20,"ดี",IF(L8&gt;17,"ผ่าน")))</f>
        <v>ดี</v>
      </c>
    </row>
    <row r="9" spans="1:13" ht="21.75" customHeight="1">
      <c r="A9" s="29">
        <v>3</v>
      </c>
      <c r="B9" s="9" t="s">
        <v>150</v>
      </c>
      <c r="C9" s="32">
        <v>3</v>
      </c>
      <c r="D9" s="32">
        <v>3</v>
      </c>
      <c r="E9" s="32">
        <v>3</v>
      </c>
      <c r="F9" s="32">
        <v>3</v>
      </c>
      <c r="G9" s="32">
        <v>3</v>
      </c>
      <c r="H9" s="32">
        <v>3</v>
      </c>
      <c r="I9" s="32">
        <v>2</v>
      </c>
      <c r="J9" s="32">
        <v>2</v>
      </c>
      <c r="K9" s="32">
        <v>3</v>
      </c>
      <c r="L9" s="31">
        <f t="shared" si="0"/>
        <v>25</v>
      </c>
      <c r="M9" s="31" t="str">
        <f t="shared" si="1"/>
        <v>ดีเยี่ยม</v>
      </c>
    </row>
    <row r="10" spans="1:13" ht="21.75" customHeight="1">
      <c r="A10" s="29">
        <v>4</v>
      </c>
      <c r="B10" s="9" t="s">
        <v>151</v>
      </c>
      <c r="C10" s="32">
        <v>3</v>
      </c>
      <c r="D10" s="32">
        <v>2</v>
      </c>
      <c r="E10" s="32">
        <v>3</v>
      </c>
      <c r="F10" s="32">
        <v>3</v>
      </c>
      <c r="G10" s="32">
        <v>2</v>
      </c>
      <c r="H10" s="32">
        <v>3</v>
      </c>
      <c r="I10" s="32">
        <v>2</v>
      </c>
      <c r="J10" s="32">
        <v>2</v>
      </c>
      <c r="K10" s="32">
        <v>3</v>
      </c>
      <c r="L10" s="31">
        <f t="shared" si="0"/>
        <v>23</v>
      </c>
      <c r="M10" s="31" t="str">
        <f t="shared" si="1"/>
        <v>ดี</v>
      </c>
    </row>
    <row r="11" spans="1:13" ht="21.75" customHeight="1">
      <c r="A11" s="29">
        <v>5</v>
      </c>
      <c r="B11" s="9" t="s">
        <v>152</v>
      </c>
      <c r="C11" s="32">
        <v>3</v>
      </c>
      <c r="D11" s="32">
        <v>3</v>
      </c>
      <c r="E11" s="32">
        <v>3</v>
      </c>
      <c r="F11" s="32">
        <v>3</v>
      </c>
      <c r="G11" s="32">
        <v>3</v>
      </c>
      <c r="H11" s="32">
        <v>3</v>
      </c>
      <c r="I11" s="32">
        <v>2</v>
      </c>
      <c r="J11" s="32">
        <v>2</v>
      </c>
      <c r="K11" s="32">
        <v>3</v>
      </c>
      <c r="L11" s="31">
        <f t="shared" si="0"/>
        <v>25</v>
      </c>
      <c r="M11" s="31" t="str">
        <f t="shared" si="1"/>
        <v>ดีเยี่ยม</v>
      </c>
    </row>
    <row r="12" spans="1:13" ht="21.75" customHeight="1">
      <c r="A12" s="29">
        <v>6</v>
      </c>
      <c r="B12" s="9" t="s">
        <v>153</v>
      </c>
      <c r="C12" s="32">
        <v>3</v>
      </c>
      <c r="D12" s="32">
        <v>3</v>
      </c>
      <c r="E12" s="32">
        <v>3</v>
      </c>
      <c r="F12" s="32">
        <v>3</v>
      </c>
      <c r="G12" s="32">
        <v>3</v>
      </c>
      <c r="H12" s="32">
        <v>3</v>
      </c>
      <c r="I12" s="32">
        <v>2</v>
      </c>
      <c r="J12" s="32">
        <v>2</v>
      </c>
      <c r="K12" s="32">
        <v>3</v>
      </c>
      <c r="L12" s="31">
        <f t="shared" si="0"/>
        <v>25</v>
      </c>
      <c r="M12" s="31" t="str">
        <f t="shared" si="1"/>
        <v>ดีเยี่ยม</v>
      </c>
    </row>
    <row r="13" spans="1:13" ht="21.75" customHeight="1">
      <c r="A13" s="29">
        <v>7</v>
      </c>
      <c r="B13" s="9" t="s">
        <v>154</v>
      </c>
      <c r="C13" s="32">
        <v>3</v>
      </c>
      <c r="D13" s="32">
        <v>2</v>
      </c>
      <c r="E13" s="32">
        <v>3</v>
      </c>
      <c r="F13" s="32">
        <v>3</v>
      </c>
      <c r="G13" s="32">
        <v>2</v>
      </c>
      <c r="H13" s="32">
        <v>3</v>
      </c>
      <c r="I13" s="32">
        <v>2</v>
      </c>
      <c r="J13" s="32">
        <v>2</v>
      </c>
      <c r="K13" s="32">
        <v>3</v>
      </c>
      <c r="L13" s="31">
        <f t="shared" si="0"/>
        <v>23</v>
      </c>
      <c r="M13" s="31" t="str">
        <f t="shared" si="1"/>
        <v>ดี</v>
      </c>
    </row>
    <row r="14" spans="1:13" ht="21.75" customHeight="1">
      <c r="A14" s="29">
        <v>8</v>
      </c>
      <c r="B14" s="9" t="s">
        <v>155</v>
      </c>
      <c r="C14" s="32">
        <v>3</v>
      </c>
      <c r="D14" s="32">
        <v>3</v>
      </c>
      <c r="E14" s="32">
        <v>3</v>
      </c>
      <c r="F14" s="32">
        <v>3</v>
      </c>
      <c r="G14" s="32">
        <v>3</v>
      </c>
      <c r="H14" s="32">
        <v>3</v>
      </c>
      <c r="I14" s="32">
        <v>2</v>
      </c>
      <c r="J14" s="32">
        <v>2</v>
      </c>
      <c r="K14" s="32">
        <v>3</v>
      </c>
      <c r="L14" s="31">
        <f t="shared" si="0"/>
        <v>25</v>
      </c>
      <c r="M14" s="31" t="str">
        <f t="shared" si="1"/>
        <v>ดีเยี่ยม</v>
      </c>
    </row>
    <row r="15" spans="1:13" ht="21.75" customHeight="1">
      <c r="A15" s="29">
        <v>9</v>
      </c>
      <c r="B15" s="9" t="s">
        <v>156</v>
      </c>
      <c r="C15" s="32">
        <v>3</v>
      </c>
      <c r="D15" s="32">
        <v>3</v>
      </c>
      <c r="E15" s="32">
        <v>3</v>
      </c>
      <c r="F15" s="32">
        <v>3</v>
      </c>
      <c r="G15" s="32">
        <v>3</v>
      </c>
      <c r="H15" s="32">
        <v>3</v>
      </c>
      <c r="I15" s="32">
        <v>2</v>
      </c>
      <c r="J15" s="32">
        <v>2</v>
      </c>
      <c r="K15" s="32">
        <v>3</v>
      </c>
      <c r="L15" s="31">
        <f t="shared" si="0"/>
        <v>25</v>
      </c>
      <c r="M15" s="31" t="str">
        <f t="shared" si="1"/>
        <v>ดีเยี่ยม</v>
      </c>
    </row>
    <row r="16" spans="1:13" ht="21.75" customHeight="1">
      <c r="A16" s="29">
        <v>10</v>
      </c>
      <c r="B16" s="9" t="s">
        <v>157</v>
      </c>
      <c r="C16" s="32">
        <v>3</v>
      </c>
      <c r="D16" s="32">
        <v>2</v>
      </c>
      <c r="E16" s="32">
        <v>3</v>
      </c>
      <c r="F16" s="32">
        <v>3</v>
      </c>
      <c r="G16" s="32">
        <v>2</v>
      </c>
      <c r="H16" s="32">
        <v>3</v>
      </c>
      <c r="I16" s="32">
        <v>2</v>
      </c>
      <c r="J16" s="32">
        <v>2</v>
      </c>
      <c r="K16" s="32">
        <v>3</v>
      </c>
      <c r="L16" s="31">
        <f t="shared" si="0"/>
        <v>23</v>
      </c>
      <c r="M16" s="31" t="str">
        <f t="shared" si="1"/>
        <v>ดี</v>
      </c>
    </row>
    <row r="17" spans="1:13" ht="21.75" customHeight="1">
      <c r="A17" s="29">
        <v>11</v>
      </c>
      <c r="B17" s="9" t="s">
        <v>158</v>
      </c>
      <c r="C17" s="32">
        <v>3</v>
      </c>
      <c r="D17" s="32">
        <v>2</v>
      </c>
      <c r="E17" s="32">
        <v>3</v>
      </c>
      <c r="F17" s="32">
        <v>3</v>
      </c>
      <c r="G17" s="32">
        <v>2</v>
      </c>
      <c r="H17" s="32">
        <v>3</v>
      </c>
      <c r="I17" s="32">
        <v>2</v>
      </c>
      <c r="J17" s="32">
        <v>2</v>
      </c>
      <c r="K17" s="32">
        <v>3</v>
      </c>
      <c r="L17" s="31">
        <f t="shared" si="0"/>
        <v>23</v>
      </c>
      <c r="M17" s="31" t="str">
        <f t="shared" si="1"/>
        <v>ดี</v>
      </c>
    </row>
    <row r="18" spans="1:13" ht="21.75" customHeight="1">
      <c r="A18" s="29">
        <v>12</v>
      </c>
      <c r="B18" s="9" t="s">
        <v>159</v>
      </c>
      <c r="C18" s="32">
        <v>3</v>
      </c>
      <c r="D18" s="32">
        <v>3</v>
      </c>
      <c r="E18" s="32">
        <v>3</v>
      </c>
      <c r="F18" s="32">
        <v>3</v>
      </c>
      <c r="G18" s="32">
        <v>3</v>
      </c>
      <c r="H18" s="32">
        <v>3</v>
      </c>
      <c r="I18" s="32">
        <v>2</v>
      </c>
      <c r="J18" s="32">
        <v>2</v>
      </c>
      <c r="K18" s="32">
        <v>3</v>
      </c>
      <c r="L18" s="31">
        <f t="shared" si="0"/>
        <v>25</v>
      </c>
      <c r="M18" s="31" t="str">
        <f t="shared" si="1"/>
        <v>ดีเยี่ยม</v>
      </c>
    </row>
    <row r="19" spans="1:13" ht="47.25" customHeight="1">
      <c r="A19" s="47" t="s">
        <v>3</v>
      </c>
      <c r="B19" s="47" t="s">
        <v>4</v>
      </c>
      <c r="C19" s="54" t="s">
        <v>54</v>
      </c>
      <c r="D19" s="54"/>
      <c r="E19" s="54"/>
      <c r="F19" s="54"/>
      <c r="G19" s="54"/>
      <c r="H19" s="54"/>
      <c r="I19" s="42" t="s">
        <v>55</v>
      </c>
      <c r="J19" s="43"/>
      <c r="K19" s="44"/>
      <c r="L19" s="47" t="s">
        <v>65</v>
      </c>
      <c r="M19" s="45" t="s">
        <v>9</v>
      </c>
    </row>
    <row r="20" spans="1:13" ht="149.25" customHeight="1">
      <c r="A20" s="48"/>
      <c r="B20" s="48"/>
      <c r="C20" s="13" t="s">
        <v>56</v>
      </c>
      <c r="D20" s="13" t="s">
        <v>57</v>
      </c>
      <c r="E20" s="13" t="s">
        <v>58</v>
      </c>
      <c r="F20" s="13" t="s">
        <v>59</v>
      </c>
      <c r="G20" s="13" t="s">
        <v>60</v>
      </c>
      <c r="H20" s="13" t="s">
        <v>61</v>
      </c>
      <c r="I20" s="13" t="s">
        <v>62</v>
      </c>
      <c r="J20" s="13" t="s">
        <v>63</v>
      </c>
      <c r="K20" s="13" t="s">
        <v>64</v>
      </c>
      <c r="L20" s="48"/>
      <c r="M20" s="46"/>
    </row>
    <row r="21" spans="1:13" ht="21" customHeight="1">
      <c r="A21" s="29">
        <v>13</v>
      </c>
      <c r="B21" s="9" t="s">
        <v>160</v>
      </c>
      <c r="C21" s="32">
        <v>3</v>
      </c>
      <c r="D21" s="32">
        <v>2</v>
      </c>
      <c r="E21" s="32">
        <v>3</v>
      </c>
      <c r="F21" s="32">
        <v>3</v>
      </c>
      <c r="G21" s="32">
        <v>2</v>
      </c>
      <c r="H21" s="32">
        <v>3</v>
      </c>
      <c r="I21" s="32">
        <v>2</v>
      </c>
      <c r="J21" s="32">
        <v>2</v>
      </c>
      <c r="K21" s="32">
        <v>3</v>
      </c>
      <c r="L21" s="31">
        <f t="shared" ref="L21:L28" si="2">SUM(C21:K21)</f>
        <v>23</v>
      </c>
      <c r="M21" s="31" t="str">
        <f t="shared" ref="M21:M28" si="3">IF(L21&gt;23,"ดีเยี่ยม",IF(L21&gt;20,"ดี",IF(L21&gt;17,"ผ่าน")))</f>
        <v>ดี</v>
      </c>
    </row>
    <row r="22" spans="1:13" ht="21" customHeight="1">
      <c r="A22" s="29">
        <v>14</v>
      </c>
      <c r="B22" s="9" t="s">
        <v>161</v>
      </c>
      <c r="C22" s="32">
        <v>3</v>
      </c>
      <c r="D22" s="32">
        <v>3</v>
      </c>
      <c r="E22" s="32">
        <v>3</v>
      </c>
      <c r="F22" s="32">
        <v>3</v>
      </c>
      <c r="G22" s="32">
        <v>3</v>
      </c>
      <c r="H22" s="32">
        <v>3</v>
      </c>
      <c r="I22" s="32">
        <v>2</v>
      </c>
      <c r="J22" s="32">
        <v>2</v>
      </c>
      <c r="K22" s="32">
        <v>3</v>
      </c>
      <c r="L22" s="31">
        <f t="shared" si="2"/>
        <v>25</v>
      </c>
      <c r="M22" s="31" t="str">
        <f t="shared" si="3"/>
        <v>ดีเยี่ยม</v>
      </c>
    </row>
    <row r="23" spans="1:13" ht="21" customHeight="1">
      <c r="A23" s="29">
        <v>15</v>
      </c>
      <c r="B23" s="9" t="s">
        <v>162</v>
      </c>
      <c r="C23" s="32">
        <v>3</v>
      </c>
      <c r="D23" s="32">
        <v>3</v>
      </c>
      <c r="E23" s="32">
        <v>3</v>
      </c>
      <c r="F23" s="32">
        <v>3</v>
      </c>
      <c r="G23" s="32">
        <v>3</v>
      </c>
      <c r="H23" s="32">
        <v>3</v>
      </c>
      <c r="I23" s="32">
        <v>2</v>
      </c>
      <c r="J23" s="32">
        <v>2</v>
      </c>
      <c r="K23" s="32">
        <v>3</v>
      </c>
      <c r="L23" s="31">
        <f t="shared" si="2"/>
        <v>25</v>
      </c>
      <c r="M23" s="31" t="str">
        <f t="shared" si="3"/>
        <v>ดีเยี่ยม</v>
      </c>
    </row>
    <row r="24" spans="1:13" ht="21" customHeight="1">
      <c r="A24" s="29">
        <v>16</v>
      </c>
      <c r="B24" s="9" t="s">
        <v>163</v>
      </c>
      <c r="C24" s="32">
        <v>3</v>
      </c>
      <c r="D24" s="32">
        <v>3</v>
      </c>
      <c r="E24" s="32">
        <v>3</v>
      </c>
      <c r="F24" s="32">
        <v>3</v>
      </c>
      <c r="G24" s="32">
        <v>3</v>
      </c>
      <c r="H24" s="32">
        <v>3</v>
      </c>
      <c r="I24" s="32">
        <v>2</v>
      </c>
      <c r="J24" s="32">
        <v>2</v>
      </c>
      <c r="K24" s="32">
        <v>3</v>
      </c>
      <c r="L24" s="31">
        <f t="shared" si="2"/>
        <v>25</v>
      </c>
      <c r="M24" s="31" t="str">
        <f t="shared" si="3"/>
        <v>ดีเยี่ยม</v>
      </c>
    </row>
    <row r="25" spans="1:13" ht="21" customHeight="1">
      <c r="A25" s="29">
        <v>17</v>
      </c>
      <c r="B25" s="9" t="s">
        <v>164</v>
      </c>
      <c r="C25" s="32">
        <v>3</v>
      </c>
      <c r="D25" s="32">
        <v>3</v>
      </c>
      <c r="E25" s="32">
        <v>3</v>
      </c>
      <c r="F25" s="32">
        <v>3</v>
      </c>
      <c r="G25" s="32">
        <v>3</v>
      </c>
      <c r="H25" s="32">
        <v>3</v>
      </c>
      <c r="I25" s="32">
        <v>2</v>
      </c>
      <c r="J25" s="32">
        <v>2</v>
      </c>
      <c r="K25" s="32">
        <v>3</v>
      </c>
      <c r="L25" s="31">
        <f t="shared" si="2"/>
        <v>25</v>
      </c>
      <c r="M25" s="31" t="str">
        <f t="shared" si="3"/>
        <v>ดีเยี่ยม</v>
      </c>
    </row>
    <row r="26" spans="1:13" ht="21" customHeight="1">
      <c r="A26" s="29">
        <v>18</v>
      </c>
      <c r="B26" s="9" t="s">
        <v>165</v>
      </c>
      <c r="C26" s="32">
        <v>3</v>
      </c>
      <c r="D26" s="32">
        <v>3</v>
      </c>
      <c r="E26" s="32">
        <v>3</v>
      </c>
      <c r="F26" s="32">
        <v>3</v>
      </c>
      <c r="G26" s="32">
        <v>3</v>
      </c>
      <c r="H26" s="32">
        <v>3</v>
      </c>
      <c r="I26" s="32">
        <v>2</v>
      </c>
      <c r="J26" s="32">
        <v>2</v>
      </c>
      <c r="K26" s="32">
        <v>3</v>
      </c>
      <c r="L26" s="31">
        <f t="shared" si="2"/>
        <v>25</v>
      </c>
      <c r="M26" s="31" t="str">
        <f t="shared" si="3"/>
        <v>ดีเยี่ยม</v>
      </c>
    </row>
    <row r="27" spans="1:13" ht="21" customHeight="1">
      <c r="A27" s="29">
        <v>19</v>
      </c>
      <c r="B27" s="9" t="s">
        <v>166</v>
      </c>
      <c r="C27" s="32">
        <v>3</v>
      </c>
      <c r="D27" s="32">
        <v>3</v>
      </c>
      <c r="E27" s="32">
        <v>3</v>
      </c>
      <c r="F27" s="32">
        <v>3</v>
      </c>
      <c r="G27" s="32">
        <v>3</v>
      </c>
      <c r="H27" s="32">
        <v>3</v>
      </c>
      <c r="I27" s="32">
        <v>2</v>
      </c>
      <c r="J27" s="32">
        <v>2</v>
      </c>
      <c r="K27" s="32">
        <v>3</v>
      </c>
      <c r="L27" s="31">
        <f t="shared" si="2"/>
        <v>25</v>
      </c>
      <c r="M27" s="31" t="str">
        <f t="shared" si="3"/>
        <v>ดีเยี่ยม</v>
      </c>
    </row>
    <row r="28" spans="1:13" ht="21" customHeight="1">
      <c r="A28" s="29">
        <v>20</v>
      </c>
      <c r="B28" s="9" t="s">
        <v>167</v>
      </c>
      <c r="C28" s="32">
        <v>3</v>
      </c>
      <c r="D28" s="32">
        <v>3</v>
      </c>
      <c r="E28" s="32">
        <v>3</v>
      </c>
      <c r="F28" s="32">
        <v>3</v>
      </c>
      <c r="G28" s="32">
        <v>3</v>
      </c>
      <c r="H28" s="32">
        <v>3</v>
      </c>
      <c r="I28" s="32">
        <v>2</v>
      </c>
      <c r="J28" s="32">
        <v>2</v>
      </c>
      <c r="K28" s="32">
        <v>3</v>
      </c>
      <c r="L28" s="31">
        <f t="shared" si="2"/>
        <v>25</v>
      </c>
      <c r="M28" s="31" t="str">
        <f t="shared" si="3"/>
        <v>ดีเยี่ยม</v>
      </c>
    </row>
    <row r="29" spans="1:13" ht="21" customHeight="1">
      <c r="A29" s="29">
        <v>21</v>
      </c>
      <c r="B29" s="9"/>
      <c r="C29" s="9"/>
      <c r="D29" s="9"/>
      <c r="E29" s="9"/>
      <c r="F29" s="9"/>
      <c r="G29" s="9"/>
      <c r="H29" s="9"/>
      <c r="I29" s="7"/>
      <c r="J29" s="7"/>
      <c r="K29" s="7"/>
      <c r="L29" s="7"/>
      <c r="M29" s="7"/>
    </row>
    <row r="30" spans="1:13" ht="21" customHeight="1">
      <c r="A30" s="29"/>
      <c r="B30" s="9"/>
      <c r="C30" s="9"/>
      <c r="D30" s="9"/>
      <c r="E30" s="9"/>
      <c r="F30" s="9"/>
      <c r="G30" s="9"/>
      <c r="H30" s="9"/>
      <c r="I30" s="7"/>
      <c r="J30" s="7"/>
      <c r="K30" s="7"/>
      <c r="L30" s="7"/>
      <c r="M30" s="7"/>
    </row>
    <row r="31" spans="1:13" ht="21" customHeight="1">
      <c r="A31" s="29"/>
      <c r="B31" s="9"/>
      <c r="C31" s="9"/>
      <c r="D31" s="9"/>
      <c r="E31" s="9"/>
      <c r="F31" s="9"/>
      <c r="G31" s="9"/>
      <c r="H31" s="9"/>
      <c r="I31" s="7"/>
      <c r="J31" s="7"/>
      <c r="K31" s="7"/>
      <c r="L31" s="7"/>
      <c r="M31" s="7"/>
    </row>
    <row r="32" spans="1:13" ht="21" customHeight="1">
      <c r="A32" s="29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2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21" customHeight="1">
      <c r="A34" s="29"/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2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2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</sheetData>
  <mergeCells count="15">
    <mergeCell ref="M19:M20"/>
    <mergeCell ref="A1:M1"/>
    <mergeCell ref="A2:M2"/>
    <mergeCell ref="A3:M3"/>
    <mergeCell ref="A5:A6"/>
    <mergeCell ref="B5:B6"/>
    <mergeCell ref="C5:H5"/>
    <mergeCell ref="I5:K5"/>
    <mergeCell ref="L5:L6"/>
    <mergeCell ref="M5:M6"/>
    <mergeCell ref="A19:A20"/>
    <mergeCell ref="B19:B20"/>
    <mergeCell ref="C19:H19"/>
    <mergeCell ref="I19:K19"/>
    <mergeCell ref="L19:L20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0" zoomScale="90" zoomScaleNormal="90" workbookViewId="0">
      <selection activeCell="K29" sqref="K29"/>
    </sheetView>
  </sheetViews>
  <sheetFormatPr defaultColWidth="9" defaultRowHeight="21"/>
  <cols>
    <col min="1" max="1" width="5.140625" style="6" customWidth="1"/>
    <col min="2" max="2" width="25.42578125" style="6" customWidth="1"/>
    <col min="3" max="10" width="11.7109375" style="6" customWidth="1"/>
    <col min="11" max="16384" width="9" style="6"/>
  </cols>
  <sheetData>
    <row r="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52" t="s">
        <v>66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6.75" customHeight="1"/>
    <row r="5" spans="1:10" ht="50.25" customHeight="1">
      <c r="A5" s="47" t="s">
        <v>3</v>
      </c>
      <c r="B5" s="47" t="s">
        <v>4</v>
      </c>
      <c r="C5" s="54" t="s">
        <v>67</v>
      </c>
      <c r="D5" s="54"/>
      <c r="E5" s="54"/>
      <c r="F5" s="42" t="s">
        <v>68</v>
      </c>
      <c r="G5" s="43"/>
      <c r="H5" s="44"/>
      <c r="I5" s="47" t="s">
        <v>29</v>
      </c>
      <c r="J5" s="45" t="s">
        <v>9</v>
      </c>
    </row>
    <row r="6" spans="1:10" ht="130.5" customHeight="1">
      <c r="A6" s="48"/>
      <c r="B6" s="48"/>
      <c r="C6" s="13" t="s">
        <v>69</v>
      </c>
      <c r="D6" s="13" t="s">
        <v>70</v>
      </c>
      <c r="E6" s="13" t="s">
        <v>71</v>
      </c>
      <c r="F6" s="13" t="s">
        <v>72</v>
      </c>
      <c r="G6" s="13" t="s">
        <v>73</v>
      </c>
      <c r="H6" s="13" t="s">
        <v>74</v>
      </c>
      <c r="I6" s="48"/>
      <c r="J6" s="46"/>
    </row>
    <row r="7" spans="1:10" ht="21.75" customHeight="1">
      <c r="A7" s="29">
        <v>1</v>
      </c>
      <c r="B7" s="9" t="s">
        <v>148</v>
      </c>
      <c r="C7" s="31">
        <v>2</v>
      </c>
      <c r="D7" s="31">
        <v>2</v>
      </c>
      <c r="E7" s="31">
        <v>3</v>
      </c>
      <c r="F7" s="31">
        <v>2</v>
      </c>
      <c r="G7" s="31">
        <v>2</v>
      </c>
      <c r="H7" s="31">
        <v>3</v>
      </c>
      <c r="I7" s="31">
        <f t="shared" ref="I7:I18" si="0">SUM(C7:H7)</f>
        <v>14</v>
      </c>
      <c r="J7" s="31" t="str">
        <f t="shared" ref="J7:J18" si="1">IF(I7&gt;15,"ดีเยี่ยม",IF(I7&gt;13,"ดี",IF(I7&gt;9,"ผ่าน")))</f>
        <v>ดี</v>
      </c>
    </row>
    <row r="8" spans="1:10" ht="21.75" customHeight="1">
      <c r="A8" s="29">
        <v>2</v>
      </c>
      <c r="B8" s="9" t="s">
        <v>149</v>
      </c>
      <c r="C8" s="31">
        <v>2</v>
      </c>
      <c r="D8" s="31">
        <v>2</v>
      </c>
      <c r="E8" s="31">
        <v>3</v>
      </c>
      <c r="F8" s="31">
        <v>2</v>
      </c>
      <c r="G8" s="31">
        <v>2</v>
      </c>
      <c r="H8" s="31">
        <v>3</v>
      </c>
      <c r="I8" s="31">
        <f t="shared" si="0"/>
        <v>14</v>
      </c>
      <c r="J8" s="31" t="str">
        <f t="shared" si="1"/>
        <v>ดี</v>
      </c>
    </row>
    <row r="9" spans="1:10" ht="21.75" customHeight="1">
      <c r="A9" s="29">
        <v>3</v>
      </c>
      <c r="B9" s="9" t="s">
        <v>150</v>
      </c>
      <c r="C9" s="31">
        <v>2</v>
      </c>
      <c r="D9" s="31">
        <v>2</v>
      </c>
      <c r="E9" s="31">
        <v>3</v>
      </c>
      <c r="F9" s="31">
        <v>2</v>
      </c>
      <c r="G9" s="31">
        <v>2</v>
      </c>
      <c r="H9" s="31">
        <v>3</v>
      </c>
      <c r="I9" s="31">
        <f t="shared" si="0"/>
        <v>14</v>
      </c>
      <c r="J9" s="31" t="str">
        <f t="shared" si="1"/>
        <v>ดี</v>
      </c>
    </row>
    <row r="10" spans="1:10" ht="21.75" customHeight="1">
      <c r="A10" s="29">
        <v>4</v>
      </c>
      <c r="B10" s="9" t="s">
        <v>151</v>
      </c>
      <c r="C10" s="31">
        <v>2</v>
      </c>
      <c r="D10" s="31">
        <v>2</v>
      </c>
      <c r="E10" s="31">
        <v>3</v>
      </c>
      <c r="F10" s="31">
        <v>2</v>
      </c>
      <c r="G10" s="31">
        <v>2</v>
      </c>
      <c r="H10" s="31">
        <v>3</v>
      </c>
      <c r="I10" s="31">
        <f t="shared" si="0"/>
        <v>14</v>
      </c>
      <c r="J10" s="31" t="str">
        <f t="shared" si="1"/>
        <v>ดี</v>
      </c>
    </row>
    <row r="11" spans="1:10" ht="21.75" customHeight="1">
      <c r="A11" s="29">
        <v>5</v>
      </c>
      <c r="B11" s="9" t="s">
        <v>152</v>
      </c>
      <c r="C11" s="31">
        <v>3</v>
      </c>
      <c r="D11" s="31">
        <v>3</v>
      </c>
      <c r="E11" s="31">
        <v>3</v>
      </c>
      <c r="F11" s="31">
        <v>2</v>
      </c>
      <c r="G11" s="31">
        <v>2</v>
      </c>
      <c r="H11" s="31">
        <v>3</v>
      </c>
      <c r="I11" s="31">
        <f t="shared" si="0"/>
        <v>16</v>
      </c>
      <c r="J11" s="31" t="str">
        <f t="shared" si="1"/>
        <v>ดีเยี่ยม</v>
      </c>
    </row>
    <row r="12" spans="1:10" ht="21.75" customHeight="1">
      <c r="A12" s="29">
        <v>6</v>
      </c>
      <c r="B12" s="9" t="s">
        <v>153</v>
      </c>
      <c r="C12" s="31">
        <v>3</v>
      </c>
      <c r="D12" s="31">
        <v>3</v>
      </c>
      <c r="E12" s="31">
        <v>3</v>
      </c>
      <c r="F12" s="31">
        <v>2</v>
      </c>
      <c r="G12" s="31">
        <v>2</v>
      </c>
      <c r="H12" s="31">
        <v>3</v>
      </c>
      <c r="I12" s="31">
        <f t="shared" si="0"/>
        <v>16</v>
      </c>
      <c r="J12" s="31" t="str">
        <f t="shared" si="1"/>
        <v>ดีเยี่ยม</v>
      </c>
    </row>
    <row r="13" spans="1:10" ht="21.75" customHeight="1">
      <c r="A13" s="29">
        <v>7</v>
      </c>
      <c r="B13" s="9" t="s">
        <v>154</v>
      </c>
      <c r="C13" s="31">
        <v>2</v>
      </c>
      <c r="D13" s="31">
        <v>2</v>
      </c>
      <c r="E13" s="31">
        <v>3</v>
      </c>
      <c r="F13" s="31">
        <v>2</v>
      </c>
      <c r="G13" s="31">
        <v>2</v>
      </c>
      <c r="H13" s="31">
        <v>3</v>
      </c>
      <c r="I13" s="31">
        <f t="shared" si="0"/>
        <v>14</v>
      </c>
      <c r="J13" s="31" t="str">
        <f t="shared" si="1"/>
        <v>ดี</v>
      </c>
    </row>
    <row r="14" spans="1:10" ht="21.75" customHeight="1">
      <c r="A14" s="29">
        <v>8</v>
      </c>
      <c r="B14" s="9" t="s">
        <v>155</v>
      </c>
      <c r="C14" s="31">
        <v>2</v>
      </c>
      <c r="D14" s="31">
        <v>2</v>
      </c>
      <c r="E14" s="31">
        <v>3</v>
      </c>
      <c r="F14" s="31">
        <v>2</v>
      </c>
      <c r="G14" s="31">
        <v>2</v>
      </c>
      <c r="H14" s="31">
        <v>3</v>
      </c>
      <c r="I14" s="31">
        <f t="shared" si="0"/>
        <v>14</v>
      </c>
      <c r="J14" s="31" t="str">
        <f t="shared" si="1"/>
        <v>ดี</v>
      </c>
    </row>
    <row r="15" spans="1:10" ht="21.75" customHeight="1">
      <c r="A15" s="29">
        <v>9</v>
      </c>
      <c r="B15" s="9" t="s">
        <v>156</v>
      </c>
      <c r="C15" s="31">
        <v>3</v>
      </c>
      <c r="D15" s="31">
        <v>3</v>
      </c>
      <c r="E15" s="31">
        <v>3</v>
      </c>
      <c r="F15" s="31">
        <v>2</v>
      </c>
      <c r="G15" s="31">
        <v>2</v>
      </c>
      <c r="H15" s="31">
        <v>3</v>
      </c>
      <c r="I15" s="31">
        <f t="shared" si="0"/>
        <v>16</v>
      </c>
      <c r="J15" s="31" t="str">
        <f t="shared" si="1"/>
        <v>ดีเยี่ยม</v>
      </c>
    </row>
    <row r="16" spans="1:10" ht="21.75" customHeight="1">
      <c r="A16" s="29">
        <v>10</v>
      </c>
      <c r="B16" s="9" t="s">
        <v>157</v>
      </c>
      <c r="C16" s="31">
        <v>2</v>
      </c>
      <c r="D16" s="31">
        <v>2</v>
      </c>
      <c r="E16" s="31">
        <v>3</v>
      </c>
      <c r="F16" s="31">
        <v>2</v>
      </c>
      <c r="G16" s="31">
        <v>2</v>
      </c>
      <c r="H16" s="31">
        <v>3</v>
      </c>
      <c r="I16" s="31">
        <f t="shared" si="0"/>
        <v>14</v>
      </c>
      <c r="J16" s="31" t="str">
        <f t="shared" si="1"/>
        <v>ดี</v>
      </c>
    </row>
    <row r="17" spans="1:10" ht="21.75" customHeight="1">
      <c r="A17" s="29">
        <v>11</v>
      </c>
      <c r="B17" s="9" t="s">
        <v>158</v>
      </c>
      <c r="C17" s="31">
        <v>2</v>
      </c>
      <c r="D17" s="31">
        <v>2</v>
      </c>
      <c r="E17" s="31">
        <v>3</v>
      </c>
      <c r="F17" s="31">
        <v>2</v>
      </c>
      <c r="G17" s="31">
        <v>2</v>
      </c>
      <c r="H17" s="31">
        <v>3</v>
      </c>
      <c r="I17" s="31">
        <f t="shared" si="0"/>
        <v>14</v>
      </c>
      <c r="J17" s="31" t="str">
        <f t="shared" si="1"/>
        <v>ดี</v>
      </c>
    </row>
    <row r="18" spans="1:10" ht="21.75" customHeight="1">
      <c r="A18" s="29">
        <v>12</v>
      </c>
      <c r="B18" s="9" t="s">
        <v>159</v>
      </c>
      <c r="C18" s="31">
        <v>2</v>
      </c>
      <c r="D18" s="31">
        <v>2</v>
      </c>
      <c r="E18" s="31">
        <v>3</v>
      </c>
      <c r="F18" s="31">
        <v>2</v>
      </c>
      <c r="G18" s="31">
        <v>2</v>
      </c>
      <c r="H18" s="31">
        <v>3</v>
      </c>
      <c r="I18" s="31">
        <f t="shared" si="0"/>
        <v>14</v>
      </c>
      <c r="J18" s="31" t="str">
        <f t="shared" si="1"/>
        <v>ดี</v>
      </c>
    </row>
    <row r="19" spans="1:10" ht="48.75" customHeight="1">
      <c r="A19" s="47" t="s">
        <v>3</v>
      </c>
      <c r="B19" s="47" t="s">
        <v>4</v>
      </c>
      <c r="C19" s="54" t="s">
        <v>67</v>
      </c>
      <c r="D19" s="54"/>
      <c r="E19" s="54"/>
      <c r="F19" s="42" t="s">
        <v>68</v>
      </c>
      <c r="G19" s="43"/>
      <c r="H19" s="44"/>
      <c r="I19" s="47" t="s">
        <v>29</v>
      </c>
      <c r="J19" s="45" t="s">
        <v>9</v>
      </c>
    </row>
    <row r="20" spans="1:10" ht="155.25" customHeight="1">
      <c r="A20" s="48"/>
      <c r="B20" s="48"/>
      <c r="C20" s="13" t="s">
        <v>69</v>
      </c>
      <c r="D20" s="13" t="s">
        <v>70</v>
      </c>
      <c r="E20" s="13" t="s">
        <v>71</v>
      </c>
      <c r="F20" s="13" t="s">
        <v>72</v>
      </c>
      <c r="G20" s="13" t="s">
        <v>73</v>
      </c>
      <c r="H20" s="13" t="s">
        <v>74</v>
      </c>
      <c r="I20" s="48"/>
      <c r="J20" s="46"/>
    </row>
    <row r="21" spans="1:10" ht="21" customHeight="1">
      <c r="A21" s="29">
        <v>13</v>
      </c>
      <c r="B21" s="9" t="s">
        <v>160</v>
      </c>
      <c r="C21" s="31">
        <v>2</v>
      </c>
      <c r="D21" s="31">
        <v>2</v>
      </c>
      <c r="E21" s="31">
        <v>3</v>
      </c>
      <c r="F21" s="31">
        <v>2</v>
      </c>
      <c r="G21" s="31">
        <v>2</v>
      </c>
      <c r="H21" s="31">
        <v>3</v>
      </c>
      <c r="I21" s="31">
        <f t="shared" ref="I21:I28" si="2">SUM(C21:H21)</f>
        <v>14</v>
      </c>
      <c r="J21" s="31" t="str">
        <f t="shared" ref="J21:J28" si="3">IF(I21&gt;15,"ดีเยี่ยม",IF(I21&gt;13,"ดี",IF(I21&gt;9,"ผ่าน")))</f>
        <v>ดี</v>
      </c>
    </row>
    <row r="22" spans="1:10" ht="21" customHeight="1">
      <c r="A22" s="29">
        <v>14</v>
      </c>
      <c r="B22" s="9" t="s">
        <v>161</v>
      </c>
      <c r="C22" s="31">
        <v>3</v>
      </c>
      <c r="D22" s="31">
        <v>3</v>
      </c>
      <c r="E22" s="31">
        <v>3</v>
      </c>
      <c r="F22" s="31">
        <v>2</v>
      </c>
      <c r="G22" s="31">
        <v>2</v>
      </c>
      <c r="H22" s="31">
        <v>3</v>
      </c>
      <c r="I22" s="31">
        <f t="shared" si="2"/>
        <v>16</v>
      </c>
      <c r="J22" s="31" t="str">
        <f t="shared" si="3"/>
        <v>ดีเยี่ยม</v>
      </c>
    </row>
    <row r="23" spans="1:10" ht="21" customHeight="1">
      <c r="A23" s="29">
        <v>15</v>
      </c>
      <c r="B23" s="9" t="s">
        <v>162</v>
      </c>
      <c r="C23" s="31">
        <v>2</v>
      </c>
      <c r="D23" s="31">
        <v>2</v>
      </c>
      <c r="E23" s="31">
        <v>3</v>
      </c>
      <c r="F23" s="31">
        <v>2</v>
      </c>
      <c r="G23" s="31">
        <v>2</v>
      </c>
      <c r="H23" s="31">
        <v>3</v>
      </c>
      <c r="I23" s="31">
        <f t="shared" si="2"/>
        <v>14</v>
      </c>
      <c r="J23" s="31" t="str">
        <f t="shared" si="3"/>
        <v>ดี</v>
      </c>
    </row>
    <row r="24" spans="1:10" ht="21" customHeight="1">
      <c r="A24" s="29">
        <v>16</v>
      </c>
      <c r="B24" s="9" t="s">
        <v>163</v>
      </c>
      <c r="C24" s="31">
        <v>3</v>
      </c>
      <c r="D24" s="31">
        <v>3</v>
      </c>
      <c r="E24" s="31">
        <v>3</v>
      </c>
      <c r="F24" s="31">
        <v>2</v>
      </c>
      <c r="G24" s="31">
        <v>2</v>
      </c>
      <c r="H24" s="31">
        <v>3</v>
      </c>
      <c r="I24" s="31">
        <f t="shared" si="2"/>
        <v>16</v>
      </c>
      <c r="J24" s="31" t="str">
        <f t="shared" si="3"/>
        <v>ดีเยี่ยม</v>
      </c>
    </row>
    <row r="25" spans="1:10" ht="21" customHeight="1">
      <c r="A25" s="29">
        <v>17</v>
      </c>
      <c r="B25" s="9" t="s">
        <v>164</v>
      </c>
      <c r="C25" s="31">
        <v>3</v>
      </c>
      <c r="D25" s="31">
        <v>3</v>
      </c>
      <c r="E25" s="31">
        <v>3</v>
      </c>
      <c r="F25" s="31">
        <v>2</v>
      </c>
      <c r="G25" s="31">
        <v>2</v>
      </c>
      <c r="H25" s="31">
        <v>3</v>
      </c>
      <c r="I25" s="31">
        <f t="shared" si="2"/>
        <v>16</v>
      </c>
      <c r="J25" s="31" t="str">
        <f t="shared" si="3"/>
        <v>ดีเยี่ยม</v>
      </c>
    </row>
    <row r="26" spans="1:10" ht="21" customHeight="1">
      <c r="A26" s="29">
        <v>18</v>
      </c>
      <c r="B26" s="9" t="s">
        <v>165</v>
      </c>
      <c r="C26" s="31">
        <v>2</v>
      </c>
      <c r="D26" s="31">
        <v>2</v>
      </c>
      <c r="E26" s="31">
        <v>3</v>
      </c>
      <c r="F26" s="31">
        <v>2</v>
      </c>
      <c r="G26" s="31">
        <v>2</v>
      </c>
      <c r="H26" s="31">
        <v>3</v>
      </c>
      <c r="I26" s="31">
        <f t="shared" si="2"/>
        <v>14</v>
      </c>
      <c r="J26" s="31" t="str">
        <f t="shared" si="3"/>
        <v>ดี</v>
      </c>
    </row>
    <row r="27" spans="1:10" ht="21" customHeight="1">
      <c r="A27" s="29">
        <v>19</v>
      </c>
      <c r="B27" s="9" t="s">
        <v>166</v>
      </c>
      <c r="C27" s="31">
        <v>3</v>
      </c>
      <c r="D27" s="31">
        <v>3</v>
      </c>
      <c r="E27" s="31">
        <v>3</v>
      </c>
      <c r="F27" s="31">
        <v>2</v>
      </c>
      <c r="G27" s="31">
        <v>2</v>
      </c>
      <c r="H27" s="31">
        <v>3</v>
      </c>
      <c r="I27" s="31">
        <f t="shared" si="2"/>
        <v>16</v>
      </c>
      <c r="J27" s="31" t="str">
        <f t="shared" si="3"/>
        <v>ดีเยี่ยม</v>
      </c>
    </row>
    <row r="28" spans="1:10" ht="21" customHeight="1">
      <c r="A28" s="29">
        <v>20</v>
      </c>
      <c r="B28" s="9" t="s">
        <v>167</v>
      </c>
      <c r="C28" s="31">
        <v>3</v>
      </c>
      <c r="D28" s="31">
        <v>3</v>
      </c>
      <c r="E28" s="31">
        <v>3</v>
      </c>
      <c r="F28" s="31">
        <v>3</v>
      </c>
      <c r="G28" s="31">
        <v>3</v>
      </c>
      <c r="H28" s="31">
        <v>3</v>
      </c>
      <c r="I28" s="31">
        <f t="shared" si="2"/>
        <v>18</v>
      </c>
      <c r="J28" s="31" t="str">
        <f t="shared" si="3"/>
        <v>ดีเยี่ยม</v>
      </c>
    </row>
    <row r="29" spans="1:10" ht="21" customHeight="1">
      <c r="A29" s="29">
        <v>21</v>
      </c>
      <c r="B29" s="9"/>
      <c r="C29" s="9"/>
      <c r="D29" s="9"/>
      <c r="E29" s="9"/>
      <c r="F29" s="7"/>
      <c r="G29" s="7"/>
      <c r="H29" s="7"/>
      <c r="I29" s="7"/>
      <c r="J29" s="7"/>
    </row>
    <row r="30" spans="1:10" ht="21" customHeight="1">
      <c r="A30" s="29"/>
      <c r="B30" s="9"/>
      <c r="C30" s="9"/>
      <c r="D30" s="9"/>
      <c r="E30" s="9"/>
      <c r="F30" s="7"/>
      <c r="G30" s="7"/>
      <c r="H30" s="7"/>
      <c r="I30" s="7"/>
      <c r="J30" s="7"/>
    </row>
    <row r="31" spans="1:10" ht="21" customHeight="1">
      <c r="A31" s="29"/>
      <c r="B31" s="9"/>
      <c r="C31" s="9"/>
      <c r="D31" s="9"/>
      <c r="E31" s="9"/>
      <c r="F31" s="7"/>
      <c r="G31" s="7"/>
      <c r="H31" s="7"/>
      <c r="I31" s="7"/>
      <c r="J31" s="7"/>
    </row>
    <row r="32" spans="1:10" ht="21" customHeight="1">
      <c r="A32" s="29"/>
      <c r="B32" s="9"/>
      <c r="C32" s="7"/>
      <c r="D32" s="7"/>
      <c r="E32" s="7"/>
      <c r="F32" s="7"/>
      <c r="G32" s="7"/>
      <c r="H32" s="7"/>
      <c r="I32" s="7"/>
      <c r="J32" s="7"/>
    </row>
    <row r="33" spans="1:10" ht="21" customHeight="1">
      <c r="A33" s="29"/>
      <c r="B33" s="9"/>
      <c r="C33" s="7"/>
      <c r="D33" s="7"/>
      <c r="E33" s="7"/>
      <c r="F33" s="7"/>
      <c r="G33" s="7"/>
      <c r="H33" s="7"/>
      <c r="I33" s="7"/>
      <c r="J33" s="7"/>
    </row>
    <row r="34" spans="1:10" ht="21" customHeight="1">
      <c r="A34" s="29"/>
      <c r="B34" s="9"/>
      <c r="C34" s="7"/>
      <c r="D34" s="7"/>
      <c r="E34" s="7"/>
      <c r="F34" s="7"/>
      <c r="G34" s="7"/>
      <c r="H34" s="7"/>
      <c r="I34" s="7"/>
      <c r="J34" s="7"/>
    </row>
    <row r="35" spans="1:10" ht="21" customHeight="1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21" customHeight="1">
      <c r="A36" s="7"/>
      <c r="B36" s="7"/>
      <c r="C36" s="7"/>
      <c r="D36" s="7"/>
      <c r="E36" s="7"/>
      <c r="F36" s="7"/>
      <c r="G36" s="7"/>
      <c r="H36" s="7"/>
      <c r="I36" s="7"/>
      <c r="J36" s="7"/>
    </row>
  </sheetData>
  <mergeCells count="15">
    <mergeCell ref="J19:J20"/>
    <mergeCell ref="A1:J1"/>
    <mergeCell ref="A2:J2"/>
    <mergeCell ref="A3:J3"/>
    <mergeCell ref="A5:A6"/>
    <mergeCell ref="B5:B6"/>
    <mergeCell ref="C5:E5"/>
    <mergeCell ref="F5:H5"/>
    <mergeCell ref="I5:I6"/>
    <mergeCell ref="J5:J6"/>
    <mergeCell ref="A19:A20"/>
    <mergeCell ref="B19:B20"/>
    <mergeCell ref="C19:E19"/>
    <mergeCell ref="F19:H19"/>
    <mergeCell ref="I19:I20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K30" sqref="K30"/>
    </sheetView>
  </sheetViews>
  <sheetFormatPr defaultColWidth="9" defaultRowHeight="21"/>
  <cols>
    <col min="1" max="1" width="5.140625" style="6" customWidth="1"/>
    <col min="2" max="2" width="23" style="6" customWidth="1"/>
    <col min="3" max="3" width="5.42578125" style="6" customWidth="1"/>
    <col min="4" max="5" width="8.42578125" style="6" customWidth="1"/>
    <col min="6" max="6" width="11.85546875" style="6" customWidth="1"/>
    <col min="7" max="7" width="7.85546875" style="6" customWidth="1"/>
    <col min="8" max="8" width="7.5703125" style="6" customWidth="1"/>
    <col min="9" max="9" width="8.42578125" style="6" customWidth="1"/>
    <col min="10" max="10" width="6.42578125" style="6" customWidth="1"/>
    <col min="11" max="12" width="7.42578125" style="6" customWidth="1"/>
    <col min="13" max="14" width="8.5703125" style="6" customWidth="1"/>
    <col min="15" max="16384" width="9" style="6"/>
  </cols>
  <sheetData>
    <row r="1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>
      <c r="A2" s="52" t="s">
        <v>75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6.75" customHeight="1"/>
    <row r="5" spans="1:14" ht="51" customHeight="1">
      <c r="A5" s="47" t="s">
        <v>3</v>
      </c>
      <c r="B5" s="47" t="s">
        <v>4</v>
      </c>
      <c r="C5" s="54" t="s">
        <v>76</v>
      </c>
      <c r="D5" s="54"/>
      <c r="E5" s="54"/>
      <c r="F5" s="54"/>
      <c r="G5" s="42" t="s">
        <v>77</v>
      </c>
      <c r="H5" s="43"/>
      <c r="I5" s="43"/>
      <c r="J5" s="42" t="s">
        <v>78</v>
      </c>
      <c r="K5" s="43"/>
      <c r="L5" s="44"/>
      <c r="M5" s="47" t="s">
        <v>89</v>
      </c>
      <c r="N5" s="45" t="s">
        <v>9</v>
      </c>
    </row>
    <row r="6" spans="1:14" ht="147" customHeight="1">
      <c r="A6" s="48"/>
      <c r="B6" s="48"/>
      <c r="C6" s="14" t="s">
        <v>79</v>
      </c>
      <c r="D6" s="14" t="s">
        <v>80</v>
      </c>
      <c r="E6" s="14" t="s">
        <v>81</v>
      </c>
      <c r="F6" s="14" t="s">
        <v>82</v>
      </c>
      <c r="G6" s="14" t="s">
        <v>83</v>
      </c>
      <c r="H6" s="14" t="s">
        <v>84</v>
      </c>
      <c r="I6" s="14" t="s">
        <v>85</v>
      </c>
      <c r="J6" s="14" t="s">
        <v>86</v>
      </c>
      <c r="K6" s="14" t="s">
        <v>87</v>
      </c>
      <c r="L6" s="14" t="s">
        <v>88</v>
      </c>
      <c r="M6" s="48"/>
      <c r="N6" s="46"/>
    </row>
    <row r="7" spans="1:14" ht="21.75" customHeight="1">
      <c r="A7" s="29">
        <v>1</v>
      </c>
      <c r="B7" s="9" t="s">
        <v>148</v>
      </c>
      <c r="C7" s="32">
        <v>3</v>
      </c>
      <c r="D7" s="32">
        <v>3</v>
      </c>
      <c r="E7" s="32">
        <v>3</v>
      </c>
      <c r="F7" s="32">
        <v>2</v>
      </c>
      <c r="G7" s="32">
        <v>3</v>
      </c>
      <c r="H7" s="32">
        <v>2</v>
      </c>
      <c r="I7" s="32">
        <v>2</v>
      </c>
      <c r="J7" s="32">
        <v>3</v>
      </c>
      <c r="K7" s="32">
        <v>3</v>
      </c>
      <c r="L7" s="32">
        <v>2</v>
      </c>
      <c r="M7" s="31">
        <f>SUM(C7:L7)</f>
        <v>26</v>
      </c>
      <c r="N7" s="31" t="str">
        <f>IF(M7&gt;26,"ดีเยี่ยม",IF(M7&gt;23,"ดี",IF(M7&gt;20,"ผ่าน")))</f>
        <v>ดี</v>
      </c>
    </row>
    <row r="8" spans="1:14" ht="21.75" customHeight="1">
      <c r="A8" s="29">
        <v>2</v>
      </c>
      <c r="B8" s="9" t="s">
        <v>149</v>
      </c>
      <c r="C8" s="32">
        <v>3</v>
      </c>
      <c r="D8" s="32">
        <v>3</v>
      </c>
      <c r="E8" s="32">
        <v>3</v>
      </c>
      <c r="F8" s="32">
        <v>2</v>
      </c>
      <c r="G8" s="32">
        <v>3</v>
      </c>
      <c r="H8" s="32">
        <v>2</v>
      </c>
      <c r="I8" s="32">
        <v>2</v>
      </c>
      <c r="J8" s="32">
        <v>3</v>
      </c>
      <c r="K8" s="32">
        <v>3</v>
      </c>
      <c r="L8" s="32">
        <v>2</v>
      </c>
      <c r="M8" s="31">
        <f t="shared" ref="M8:M18" si="0">SUM(C8:L8)</f>
        <v>26</v>
      </c>
      <c r="N8" s="31" t="str">
        <f t="shared" ref="N8:N18" si="1">IF(M8&gt;26,"ดีเยี่ยม",IF(M8&gt;23,"ดี",IF(M8&gt;20,"ผ่าน")))</f>
        <v>ดี</v>
      </c>
    </row>
    <row r="9" spans="1:14" ht="21.75" customHeight="1">
      <c r="A9" s="29">
        <v>3</v>
      </c>
      <c r="B9" s="9" t="s">
        <v>150</v>
      </c>
      <c r="C9" s="32">
        <v>3</v>
      </c>
      <c r="D9" s="32">
        <v>3</v>
      </c>
      <c r="E9" s="32">
        <v>3</v>
      </c>
      <c r="F9" s="32">
        <v>2</v>
      </c>
      <c r="G9" s="32">
        <v>3</v>
      </c>
      <c r="H9" s="32">
        <v>2</v>
      </c>
      <c r="I9" s="32">
        <v>2</v>
      </c>
      <c r="J9" s="32">
        <v>3</v>
      </c>
      <c r="K9" s="32">
        <v>3</v>
      </c>
      <c r="L9" s="32">
        <v>2</v>
      </c>
      <c r="M9" s="31">
        <f t="shared" si="0"/>
        <v>26</v>
      </c>
      <c r="N9" s="31" t="str">
        <f t="shared" si="1"/>
        <v>ดี</v>
      </c>
    </row>
    <row r="10" spans="1:14" ht="21.75" customHeight="1">
      <c r="A10" s="29">
        <v>4</v>
      </c>
      <c r="B10" s="9" t="s">
        <v>151</v>
      </c>
      <c r="C10" s="32">
        <v>3</v>
      </c>
      <c r="D10" s="32">
        <v>3</v>
      </c>
      <c r="E10" s="32">
        <v>3</v>
      </c>
      <c r="F10" s="32">
        <v>2</v>
      </c>
      <c r="G10" s="32">
        <v>3</v>
      </c>
      <c r="H10" s="32">
        <v>2</v>
      </c>
      <c r="I10" s="32">
        <v>2</v>
      </c>
      <c r="J10" s="32">
        <v>3</v>
      </c>
      <c r="K10" s="32">
        <v>3</v>
      </c>
      <c r="L10" s="32">
        <v>2</v>
      </c>
      <c r="M10" s="31">
        <f t="shared" si="0"/>
        <v>26</v>
      </c>
      <c r="N10" s="31" t="str">
        <f t="shared" si="1"/>
        <v>ดี</v>
      </c>
    </row>
    <row r="11" spans="1:14" ht="21.75" customHeight="1">
      <c r="A11" s="29">
        <v>5</v>
      </c>
      <c r="B11" s="9" t="s">
        <v>152</v>
      </c>
      <c r="C11" s="32">
        <v>3</v>
      </c>
      <c r="D11" s="32">
        <v>3</v>
      </c>
      <c r="E11" s="32">
        <v>3</v>
      </c>
      <c r="F11" s="32">
        <v>2</v>
      </c>
      <c r="G11" s="32">
        <v>3</v>
      </c>
      <c r="H11" s="32">
        <v>2</v>
      </c>
      <c r="I11" s="32">
        <v>2</v>
      </c>
      <c r="J11" s="32">
        <v>3</v>
      </c>
      <c r="K11" s="32">
        <v>3</v>
      </c>
      <c r="L11" s="32">
        <v>2</v>
      </c>
      <c r="M11" s="31">
        <f t="shared" si="0"/>
        <v>26</v>
      </c>
      <c r="N11" s="31" t="str">
        <f t="shared" si="1"/>
        <v>ดี</v>
      </c>
    </row>
    <row r="12" spans="1:14" ht="21.75" customHeight="1">
      <c r="A12" s="29">
        <v>6</v>
      </c>
      <c r="B12" s="9" t="s">
        <v>153</v>
      </c>
      <c r="C12" s="32">
        <v>3</v>
      </c>
      <c r="D12" s="32">
        <v>3</v>
      </c>
      <c r="E12" s="32">
        <v>3</v>
      </c>
      <c r="F12" s="32">
        <v>2</v>
      </c>
      <c r="G12" s="32">
        <v>3</v>
      </c>
      <c r="H12" s="32">
        <v>2</v>
      </c>
      <c r="I12" s="32">
        <v>2</v>
      </c>
      <c r="J12" s="32">
        <v>3</v>
      </c>
      <c r="K12" s="32">
        <v>3</v>
      </c>
      <c r="L12" s="32">
        <v>2</v>
      </c>
      <c r="M12" s="31">
        <f t="shared" si="0"/>
        <v>26</v>
      </c>
      <c r="N12" s="31" t="str">
        <f t="shared" si="1"/>
        <v>ดี</v>
      </c>
    </row>
    <row r="13" spans="1:14" ht="21.75" customHeight="1">
      <c r="A13" s="29">
        <v>7</v>
      </c>
      <c r="B13" s="9" t="s">
        <v>154</v>
      </c>
      <c r="C13" s="32">
        <v>3</v>
      </c>
      <c r="D13" s="32">
        <v>3</v>
      </c>
      <c r="E13" s="32">
        <v>3</v>
      </c>
      <c r="F13" s="32">
        <v>2</v>
      </c>
      <c r="G13" s="32">
        <v>3</v>
      </c>
      <c r="H13" s="32">
        <v>2</v>
      </c>
      <c r="I13" s="32">
        <v>2</v>
      </c>
      <c r="J13" s="32">
        <v>3</v>
      </c>
      <c r="K13" s="32">
        <v>3</v>
      </c>
      <c r="L13" s="32">
        <v>2</v>
      </c>
      <c r="M13" s="31">
        <f t="shared" si="0"/>
        <v>26</v>
      </c>
      <c r="N13" s="31" t="str">
        <f t="shared" si="1"/>
        <v>ดี</v>
      </c>
    </row>
    <row r="14" spans="1:14" ht="21.75" customHeight="1">
      <c r="A14" s="29">
        <v>8</v>
      </c>
      <c r="B14" s="9" t="s">
        <v>155</v>
      </c>
      <c r="C14" s="32">
        <v>3</v>
      </c>
      <c r="D14" s="32">
        <v>3</v>
      </c>
      <c r="E14" s="32">
        <v>3</v>
      </c>
      <c r="F14" s="32">
        <v>2</v>
      </c>
      <c r="G14" s="32">
        <v>3</v>
      </c>
      <c r="H14" s="32">
        <v>2</v>
      </c>
      <c r="I14" s="32">
        <v>2</v>
      </c>
      <c r="J14" s="32">
        <v>3</v>
      </c>
      <c r="K14" s="32">
        <v>3</v>
      </c>
      <c r="L14" s="32">
        <v>2</v>
      </c>
      <c r="M14" s="31">
        <f t="shared" si="0"/>
        <v>26</v>
      </c>
      <c r="N14" s="31" t="str">
        <f t="shared" si="1"/>
        <v>ดี</v>
      </c>
    </row>
    <row r="15" spans="1:14" ht="21.75" customHeight="1">
      <c r="A15" s="29">
        <v>9</v>
      </c>
      <c r="B15" s="9" t="s">
        <v>156</v>
      </c>
      <c r="C15" s="32">
        <v>3</v>
      </c>
      <c r="D15" s="32">
        <v>3</v>
      </c>
      <c r="E15" s="32">
        <v>3</v>
      </c>
      <c r="F15" s="32">
        <v>2</v>
      </c>
      <c r="G15" s="32">
        <v>3</v>
      </c>
      <c r="H15" s="32">
        <v>2</v>
      </c>
      <c r="I15" s="32">
        <v>2</v>
      </c>
      <c r="J15" s="32">
        <v>3</v>
      </c>
      <c r="K15" s="32">
        <v>3</v>
      </c>
      <c r="L15" s="32">
        <v>2</v>
      </c>
      <c r="M15" s="31">
        <f t="shared" si="0"/>
        <v>26</v>
      </c>
      <c r="N15" s="31" t="str">
        <f t="shared" si="1"/>
        <v>ดี</v>
      </c>
    </row>
    <row r="16" spans="1:14" ht="21.75" customHeight="1">
      <c r="A16" s="29">
        <v>10</v>
      </c>
      <c r="B16" s="9" t="s">
        <v>157</v>
      </c>
      <c r="C16" s="32">
        <v>3</v>
      </c>
      <c r="D16" s="32">
        <v>3</v>
      </c>
      <c r="E16" s="32">
        <v>3</v>
      </c>
      <c r="F16" s="32">
        <v>2</v>
      </c>
      <c r="G16" s="32">
        <v>3</v>
      </c>
      <c r="H16" s="32">
        <v>2</v>
      </c>
      <c r="I16" s="32">
        <v>2</v>
      </c>
      <c r="J16" s="32">
        <v>3</v>
      </c>
      <c r="K16" s="32">
        <v>3</v>
      </c>
      <c r="L16" s="32">
        <v>2</v>
      </c>
      <c r="M16" s="31">
        <f t="shared" si="0"/>
        <v>26</v>
      </c>
      <c r="N16" s="31" t="str">
        <f t="shared" si="1"/>
        <v>ดี</v>
      </c>
    </row>
    <row r="17" spans="1:14" ht="21.75" customHeight="1">
      <c r="A17" s="29">
        <v>11</v>
      </c>
      <c r="B17" s="9" t="s">
        <v>158</v>
      </c>
      <c r="C17" s="32">
        <v>3</v>
      </c>
      <c r="D17" s="32">
        <v>3</v>
      </c>
      <c r="E17" s="32">
        <v>3</v>
      </c>
      <c r="F17" s="32">
        <v>2</v>
      </c>
      <c r="G17" s="32">
        <v>3</v>
      </c>
      <c r="H17" s="32">
        <v>2</v>
      </c>
      <c r="I17" s="32">
        <v>2</v>
      </c>
      <c r="J17" s="32">
        <v>3</v>
      </c>
      <c r="K17" s="32">
        <v>3</v>
      </c>
      <c r="L17" s="32">
        <v>2</v>
      </c>
      <c r="M17" s="31">
        <f t="shared" si="0"/>
        <v>26</v>
      </c>
      <c r="N17" s="31" t="str">
        <f t="shared" si="1"/>
        <v>ดี</v>
      </c>
    </row>
    <row r="18" spans="1:14" ht="21.75" customHeight="1">
      <c r="A18" s="29">
        <v>12</v>
      </c>
      <c r="B18" s="9" t="s">
        <v>159</v>
      </c>
      <c r="C18" s="32">
        <v>3</v>
      </c>
      <c r="D18" s="32">
        <v>3</v>
      </c>
      <c r="E18" s="32">
        <v>3</v>
      </c>
      <c r="F18" s="32">
        <v>2</v>
      </c>
      <c r="G18" s="32">
        <v>3</v>
      </c>
      <c r="H18" s="32">
        <v>2</v>
      </c>
      <c r="I18" s="32">
        <v>2</v>
      </c>
      <c r="J18" s="32">
        <v>3</v>
      </c>
      <c r="K18" s="32">
        <v>3</v>
      </c>
      <c r="L18" s="32">
        <v>2</v>
      </c>
      <c r="M18" s="31">
        <f t="shared" si="0"/>
        <v>26</v>
      </c>
      <c r="N18" s="31" t="str">
        <f t="shared" si="1"/>
        <v>ดี</v>
      </c>
    </row>
    <row r="19" spans="1:14" ht="51" customHeight="1">
      <c r="A19" s="47" t="s">
        <v>3</v>
      </c>
      <c r="B19" s="47" t="s">
        <v>4</v>
      </c>
      <c r="C19" s="54" t="s">
        <v>76</v>
      </c>
      <c r="D19" s="54"/>
      <c r="E19" s="54"/>
      <c r="F19" s="54"/>
      <c r="G19" s="42" t="s">
        <v>77</v>
      </c>
      <c r="H19" s="43"/>
      <c r="I19" s="43"/>
      <c r="J19" s="42" t="s">
        <v>78</v>
      </c>
      <c r="K19" s="43"/>
      <c r="L19" s="44"/>
      <c r="M19" s="47" t="s">
        <v>89</v>
      </c>
      <c r="N19" s="45" t="s">
        <v>9</v>
      </c>
    </row>
    <row r="20" spans="1:14" ht="156.75" customHeight="1">
      <c r="A20" s="48"/>
      <c r="B20" s="48"/>
      <c r="C20" s="14" t="s">
        <v>79</v>
      </c>
      <c r="D20" s="14" t="s">
        <v>80</v>
      </c>
      <c r="E20" s="14" t="s">
        <v>81</v>
      </c>
      <c r="F20" s="14" t="s">
        <v>82</v>
      </c>
      <c r="G20" s="14" t="s">
        <v>83</v>
      </c>
      <c r="H20" s="14" t="s">
        <v>84</v>
      </c>
      <c r="I20" s="14" t="s">
        <v>85</v>
      </c>
      <c r="J20" s="14" t="s">
        <v>86</v>
      </c>
      <c r="K20" s="14" t="s">
        <v>87</v>
      </c>
      <c r="L20" s="14" t="s">
        <v>88</v>
      </c>
      <c r="M20" s="48"/>
      <c r="N20" s="46"/>
    </row>
    <row r="21" spans="1:14" ht="20.25" customHeight="1">
      <c r="A21" s="29">
        <v>13</v>
      </c>
      <c r="B21" s="9" t="s">
        <v>160</v>
      </c>
      <c r="C21" s="32">
        <v>3</v>
      </c>
      <c r="D21" s="32">
        <v>3</v>
      </c>
      <c r="E21" s="32">
        <v>3</v>
      </c>
      <c r="F21" s="32">
        <v>2</v>
      </c>
      <c r="G21" s="32">
        <v>3</v>
      </c>
      <c r="H21" s="32">
        <v>2</v>
      </c>
      <c r="I21" s="32">
        <v>2</v>
      </c>
      <c r="J21" s="32">
        <v>3</v>
      </c>
      <c r="K21" s="32">
        <v>3</v>
      </c>
      <c r="L21" s="32">
        <v>2</v>
      </c>
      <c r="M21" s="31">
        <f t="shared" ref="M21:M28" si="2">SUM(C21:L21)</f>
        <v>26</v>
      </c>
      <c r="N21" s="31" t="str">
        <f t="shared" ref="N21:N28" si="3">IF(M21&gt;26,"ดีเยี่ยม",IF(M21&gt;23,"ดี",IF(M21&gt;20,"ผ่าน")))</f>
        <v>ดี</v>
      </c>
    </row>
    <row r="22" spans="1:14" ht="20.25" customHeight="1">
      <c r="A22" s="29">
        <v>14</v>
      </c>
      <c r="B22" s="9" t="s">
        <v>161</v>
      </c>
      <c r="C22" s="32">
        <v>3</v>
      </c>
      <c r="D22" s="32">
        <v>3</v>
      </c>
      <c r="E22" s="32">
        <v>3</v>
      </c>
      <c r="F22" s="32">
        <v>2</v>
      </c>
      <c r="G22" s="32">
        <v>3</v>
      </c>
      <c r="H22" s="32">
        <v>2</v>
      </c>
      <c r="I22" s="32">
        <v>2</v>
      </c>
      <c r="J22" s="32">
        <v>3</v>
      </c>
      <c r="K22" s="32">
        <v>3</v>
      </c>
      <c r="L22" s="32">
        <v>2</v>
      </c>
      <c r="M22" s="31">
        <f t="shared" si="2"/>
        <v>26</v>
      </c>
      <c r="N22" s="31" t="str">
        <f t="shared" si="3"/>
        <v>ดี</v>
      </c>
    </row>
    <row r="23" spans="1:14" ht="20.25" customHeight="1">
      <c r="A23" s="29">
        <v>15</v>
      </c>
      <c r="B23" s="9" t="s">
        <v>162</v>
      </c>
      <c r="C23" s="32">
        <v>3</v>
      </c>
      <c r="D23" s="32">
        <v>3</v>
      </c>
      <c r="E23" s="32">
        <v>3</v>
      </c>
      <c r="F23" s="32">
        <v>2</v>
      </c>
      <c r="G23" s="32">
        <v>3</v>
      </c>
      <c r="H23" s="32">
        <v>2</v>
      </c>
      <c r="I23" s="32">
        <v>2</v>
      </c>
      <c r="J23" s="32">
        <v>3</v>
      </c>
      <c r="K23" s="32">
        <v>3</v>
      </c>
      <c r="L23" s="32">
        <v>2</v>
      </c>
      <c r="M23" s="31">
        <f t="shared" si="2"/>
        <v>26</v>
      </c>
      <c r="N23" s="31" t="str">
        <f t="shared" si="3"/>
        <v>ดี</v>
      </c>
    </row>
    <row r="24" spans="1:14" ht="20.25" customHeight="1">
      <c r="A24" s="29">
        <v>16</v>
      </c>
      <c r="B24" s="9" t="s">
        <v>163</v>
      </c>
      <c r="C24" s="32">
        <v>3</v>
      </c>
      <c r="D24" s="32">
        <v>3</v>
      </c>
      <c r="E24" s="32">
        <v>3</v>
      </c>
      <c r="F24" s="32">
        <v>2</v>
      </c>
      <c r="G24" s="32">
        <v>3</v>
      </c>
      <c r="H24" s="32">
        <v>2</v>
      </c>
      <c r="I24" s="32">
        <v>2</v>
      </c>
      <c r="J24" s="32">
        <v>3</v>
      </c>
      <c r="K24" s="32">
        <v>3</v>
      </c>
      <c r="L24" s="32">
        <v>2</v>
      </c>
      <c r="M24" s="31">
        <f t="shared" si="2"/>
        <v>26</v>
      </c>
      <c r="N24" s="31" t="str">
        <f t="shared" si="3"/>
        <v>ดี</v>
      </c>
    </row>
    <row r="25" spans="1:14" ht="20.25" customHeight="1">
      <c r="A25" s="29">
        <v>17</v>
      </c>
      <c r="B25" s="9" t="s">
        <v>164</v>
      </c>
      <c r="C25" s="32">
        <v>3</v>
      </c>
      <c r="D25" s="32">
        <v>3</v>
      </c>
      <c r="E25" s="32">
        <v>3</v>
      </c>
      <c r="F25" s="32">
        <v>2</v>
      </c>
      <c r="G25" s="32">
        <v>3</v>
      </c>
      <c r="H25" s="32">
        <v>2</v>
      </c>
      <c r="I25" s="32">
        <v>2</v>
      </c>
      <c r="J25" s="32">
        <v>3</v>
      </c>
      <c r="K25" s="32">
        <v>3</v>
      </c>
      <c r="L25" s="32">
        <v>2</v>
      </c>
      <c r="M25" s="31">
        <f t="shared" si="2"/>
        <v>26</v>
      </c>
      <c r="N25" s="31" t="str">
        <f t="shared" si="3"/>
        <v>ดี</v>
      </c>
    </row>
    <row r="26" spans="1:14" ht="20.25" customHeight="1">
      <c r="A26" s="29">
        <v>18</v>
      </c>
      <c r="B26" s="9" t="s">
        <v>165</v>
      </c>
      <c r="C26" s="32">
        <v>3</v>
      </c>
      <c r="D26" s="32">
        <v>3</v>
      </c>
      <c r="E26" s="32">
        <v>3</v>
      </c>
      <c r="F26" s="32">
        <v>2</v>
      </c>
      <c r="G26" s="32">
        <v>3</v>
      </c>
      <c r="H26" s="32">
        <v>2</v>
      </c>
      <c r="I26" s="32">
        <v>2</v>
      </c>
      <c r="J26" s="32">
        <v>3</v>
      </c>
      <c r="K26" s="32">
        <v>3</v>
      </c>
      <c r="L26" s="32">
        <v>2</v>
      </c>
      <c r="M26" s="31">
        <f t="shared" si="2"/>
        <v>26</v>
      </c>
      <c r="N26" s="31" t="str">
        <f t="shared" si="3"/>
        <v>ดี</v>
      </c>
    </row>
    <row r="27" spans="1:14" ht="20.25" customHeight="1">
      <c r="A27" s="29">
        <v>19</v>
      </c>
      <c r="B27" s="9" t="s">
        <v>166</v>
      </c>
      <c r="C27" s="32">
        <v>3</v>
      </c>
      <c r="D27" s="32">
        <v>3</v>
      </c>
      <c r="E27" s="32">
        <v>3</v>
      </c>
      <c r="F27" s="32">
        <v>2</v>
      </c>
      <c r="G27" s="32">
        <v>3</v>
      </c>
      <c r="H27" s="32">
        <v>2</v>
      </c>
      <c r="I27" s="32">
        <v>2</v>
      </c>
      <c r="J27" s="32">
        <v>3</v>
      </c>
      <c r="K27" s="32">
        <v>3</v>
      </c>
      <c r="L27" s="32">
        <v>2</v>
      </c>
      <c r="M27" s="31">
        <f t="shared" si="2"/>
        <v>26</v>
      </c>
      <c r="N27" s="31" t="str">
        <f t="shared" si="3"/>
        <v>ดี</v>
      </c>
    </row>
    <row r="28" spans="1:14" ht="20.25" customHeight="1">
      <c r="A28" s="29">
        <v>20</v>
      </c>
      <c r="B28" s="9" t="s">
        <v>167</v>
      </c>
      <c r="C28" s="32">
        <v>3</v>
      </c>
      <c r="D28" s="32">
        <v>3</v>
      </c>
      <c r="E28" s="32">
        <v>3</v>
      </c>
      <c r="F28" s="32">
        <v>2</v>
      </c>
      <c r="G28" s="32">
        <v>3</v>
      </c>
      <c r="H28" s="32">
        <v>2</v>
      </c>
      <c r="I28" s="32">
        <v>2</v>
      </c>
      <c r="J28" s="32">
        <v>3</v>
      </c>
      <c r="K28" s="32">
        <v>3</v>
      </c>
      <c r="L28" s="32">
        <v>2</v>
      </c>
      <c r="M28" s="31">
        <f t="shared" si="2"/>
        <v>26</v>
      </c>
      <c r="N28" s="31" t="str">
        <f t="shared" si="3"/>
        <v>ดี</v>
      </c>
    </row>
    <row r="29" spans="1:14" ht="20.25" customHeight="1">
      <c r="A29" s="29">
        <v>21</v>
      </c>
      <c r="B29" s="9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</row>
    <row r="30" spans="1:14" ht="20.25" customHeight="1">
      <c r="A30" s="29"/>
      <c r="B30" s="9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</row>
    <row r="31" spans="1:14" ht="20.25" customHeight="1">
      <c r="A31" s="29"/>
      <c r="B31" s="9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</row>
    <row r="32" spans="1:14" ht="20.25" customHeight="1">
      <c r="A32" s="29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20.25" customHeight="1">
      <c r="A33" s="2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20.25" customHeight="1">
      <c r="A34" s="25"/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20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20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</sheetData>
  <mergeCells count="17">
    <mergeCell ref="A19:A20"/>
    <mergeCell ref="B19:B20"/>
    <mergeCell ref="C19:F19"/>
    <mergeCell ref="M19:M20"/>
    <mergeCell ref="N19:N20"/>
    <mergeCell ref="G19:I19"/>
    <mergeCell ref="J19:L19"/>
    <mergeCell ref="A1:N1"/>
    <mergeCell ref="A2:N2"/>
    <mergeCell ref="A3:N3"/>
    <mergeCell ref="A5:A6"/>
    <mergeCell ref="B5:B6"/>
    <mergeCell ref="C5:F5"/>
    <mergeCell ref="M5:M6"/>
    <mergeCell ref="N5:N6"/>
    <mergeCell ref="G5:I5"/>
    <mergeCell ref="J5:L5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0" zoomScale="80" zoomScaleNormal="80" workbookViewId="0">
      <selection activeCell="J29" sqref="J29"/>
    </sheetView>
  </sheetViews>
  <sheetFormatPr defaultColWidth="9" defaultRowHeight="21"/>
  <cols>
    <col min="1" max="1" width="5.140625" style="6" customWidth="1"/>
    <col min="2" max="2" width="24.140625" style="6" customWidth="1"/>
    <col min="3" max="3" width="10" style="6" customWidth="1"/>
    <col min="4" max="4" width="11.42578125" style="6" customWidth="1"/>
    <col min="5" max="7" width="6.42578125" style="6" customWidth="1"/>
    <col min="8" max="9" width="10" style="6" customWidth="1"/>
    <col min="10" max="10" width="15.42578125" style="6" customWidth="1"/>
    <col min="11" max="12" width="9.7109375" style="6" customWidth="1"/>
    <col min="13" max="16384" width="9" style="6"/>
  </cols>
  <sheetData>
    <row r="1" spans="1:1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>
      <c r="A2" s="52" t="s">
        <v>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6.75" customHeight="1"/>
    <row r="5" spans="1:12" ht="46.5" customHeight="1">
      <c r="A5" s="47" t="s">
        <v>3</v>
      </c>
      <c r="B5" s="47" t="s">
        <v>4</v>
      </c>
      <c r="C5" s="54" t="s">
        <v>91</v>
      </c>
      <c r="D5" s="54"/>
      <c r="E5" s="54"/>
      <c r="F5" s="54"/>
      <c r="G5" s="54"/>
      <c r="H5" s="42" t="s">
        <v>92</v>
      </c>
      <c r="I5" s="43"/>
      <c r="J5" s="43"/>
      <c r="K5" s="47" t="s">
        <v>52</v>
      </c>
      <c r="L5" s="45" t="s">
        <v>9</v>
      </c>
    </row>
    <row r="6" spans="1:12" ht="153" customHeight="1">
      <c r="A6" s="48"/>
      <c r="B6" s="48"/>
      <c r="C6" s="14" t="s">
        <v>93</v>
      </c>
      <c r="D6" s="14" t="s">
        <v>94</v>
      </c>
      <c r="E6" s="14" t="s">
        <v>95</v>
      </c>
      <c r="F6" s="14" t="s">
        <v>96</v>
      </c>
      <c r="G6" s="14" t="s">
        <v>97</v>
      </c>
      <c r="H6" s="14" t="s">
        <v>98</v>
      </c>
      <c r="I6" s="14" t="s">
        <v>99</v>
      </c>
      <c r="J6" s="14" t="s">
        <v>100</v>
      </c>
      <c r="K6" s="48"/>
      <c r="L6" s="46"/>
    </row>
    <row r="7" spans="1:12" ht="21.75" customHeight="1">
      <c r="A7" s="25">
        <v>1</v>
      </c>
      <c r="B7" s="9" t="s">
        <v>148</v>
      </c>
      <c r="C7" s="32">
        <v>3</v>
      </c>
      <c r="D7" s="32">
        <v>2</v>
      </c>
      <c r="E7" s="32">
        <v>3</v>
      </c>
      <c r="F7" s="32">
        <v>2</v>
      </c>
      <c r="G7" s="32">
        <v>3</v>
      </c>
      <c r="H7" s="32">
        <v>2</v>
      </c>
      <c r="I7" s="32">
        <v>3</v>
      </c>
      <c r="J7" s="32">
        <v>2</v>
      </c>
      <c r="K7" s="31">
        <f>SUM(C7:J7)</f>
        <v>20</v>
      </c>
      <c r="L7" s="31" t="str">
        <f>IF(K7&gt;20,"ดีเยี่ยม",IF(K7&gt;18,"ดี",IF(K7&gt;15,"ผ่าน")))</f>
        <v>ดี</v>
      </c>
    </row>
    <row r="8" spans="1:12" ht="21.75" customHeight="1">
      <c r="A8" s="25">
        <v>2</v>
      </c>
      <c r="B8" s="9" t="s">
        <v>149</v>
      </c>
      <c r="C8" s="32">
        <v>3</v>
      </c>
      <c r="D8" s="32">
        <v>2</v>
      </c>
      <c r="E8" s="32">
        <v>3</v>
      </c>
      <c r="F8" s="32">
        <v>2</v>
      </c>
      <c r="G8" s="32">
        <v>3</v>
      </c>
      <c r="H8" s="32">
        <v>2</v>
      </c>
      <c r="I8" s="32">
        <v>3</v>
      </c>
      <c r="J8" s="32">
        <v>2</v>
      </c>
      <c r="K8" s="31">
        <f t="shared" ref="K8:K18" si="0">SUM(C8:J8)</f>
        <v>20</v>
      </c>
      <c r="L8" s="31" t="str">
        <f t="shared" ref="L8:L18" si="1">IF(K8&gt;20,"ดีเยี่ยม",IF(K8&gt;18,"ดี",IF(K8&gt;15,"ผ่าน")))</f>
        <v>ดี</v>
      </c>
    </row>
    <row r="9" spans="1:12" ht="21.75" customHeight="1">
      <c r="A9" s="25">
        <v>3</v>
      </c>
      <c r="B9" s="9" t="s">
        <v>150</v>
      </c>
      <c r="C9" s="32">
        <v>3</v>
      </c>
      <c r="D9" s="32">
        <v>2</v>
      </c>
      <c r="E9" s="32">
        <v>3</v>
      </c>
      <c r="F9" s="32">
        <v>2</v>
      </c>
      <c r="G9" s="32">
        <v>3</v>
      </c>
      <c r="H9" s="32">
        <v>2</v>
      </c>
      <c r="I9" s="32">
        <v>3</v>
      </c>
      <c r="J9" s="32">
        <v>2</v>
      </c>
      <c r="K9" s="31">
        <f t="shared" si="0"/>
        <v>20</v>
      </c>
      <c r="L9" s="31" t="str">
        <f t="shared" si="1"/>
        <v>ดี</v>
      </c>
    </row>
    <row r="10" spans="1:12" ht="21.75" customHeight="1">
      <c r="A10" s="25">
        <v>4</v>
      </c>
      <c r="B10" s="9" t="s">
        <v>151</v>
      </c>
      <c r="C10" s="32">
        <v>3</v>
      </c>
      <c r="D10" s="32">
        <v>2</v>
      </c>
      <c r="E10" s="32">
        <v>3</v>
      </c>
      <c r="F10" s="32">
        <v>2</v>
      </c>
      <c r="G10" s="32">
        <v>3</v>
      </c>
      <c r="H10" s="32">
        <v>2</v>
      </c>
      <c r="I10" s="32">
        <v>3</v>
      </c>
      <c r="J10" s="32">
        <v>2</v>
      </c>
      <c r="K10" s="31">
        <f t="shared" si="0"/>
        <v>20</v>
      </c>
      <c r="L10" s="31" t="str">
        <f t="shared" si="1"/>
        <v>ดี</v>
      </c>
    </row>
    <row r="11" spans="1:12" ht="21.75" customHeight="1">
      <c r="A11" s="25">
        <v>5</v>
      </c>
      <c r="B11" s="9" t="s">
        <v>152</v>
      </c>
      <c r="C11" s="32">
        <v>3</v>
      </c>
      <c r="D11" s="32">
        <v>2</v>
      </c>
      <c r="E11" s="32">
        <v>3</v>
      </c>
      <c r="F11" s="32">
        <v>2</v>
      </c>
      <c r="G11" s="32">
        <v>3</v>
      </c>
      <c r="H11" s="32">
        <v>2</v>
      </c>
      <c r="I11" s="32">
        <v>3</v>
      </c>
      <c r="J11" s="32">
        <v>2</v>
      </c>
      <c r="K11" s="31">
        <f t="shared" si="0"/>
        <v>20</v>
      </c>
      <c r="L11" s="31" t="str">
        <f t="shared" si="1"/>
        <v>ดี</v>
      </c>
    </row>
    <row r="12" spans="1:12" ht="21.75" customHeight="1">
      <c r="A12" s="25">
        <v>6</v>
      </c>
      <c r="B12" s="9" t="s">
        <v>153</v>
      </c>
      <c r="C12" s="32">
        <v>3</v>
      </c>
      <c r="D12" s="32">
        <v>2</v>
      </c>
      <c r="E12" s="32">
        <v>3</v>
      </c>
      <c r="F12" s="32">
        <v>2</v>
      </c>
      <c r="G12" s="32">
        <v>3</v>
      </c>
      <c r="H12" s="32">
        <v>2</v>
      </c>
      <c r="I12" s="32">
        <v>3</v>
      </c>
      <c r="J12" s="32">
        <v>2</v>
      </c>
      <c r="K12" s="31">
        <f t="shared" si="0"/>
        <v>20</v>
      </c>
      <c r="L12" s="31" t="str">
        <f t="shared" si="1"/>
        <v>ดี</v>
      </c>
    </row>
    <row r="13" spans="1:12" ht="21.75" customHeight="1">
      <c r="A13" s="25">
        <v>7</v>
      </c>
      <c r="B13" s="9" t="s">
        <v>154</v>
      </c>
      <c r="C13" s="32">
        <v>3</v>
      </c>
      <c r="D13" s="32">
        <v>2</v>
      </c>
      <c r="E13" s="32">
        <v>3</v>
      </c>
      <c r="F13" s="32">
        <v>2</v>
      </c>
      <c r="G13" s="32">
        <v>3</v>
      </c>
      <c r="H13" s="32">
        <v>2</v>
      </c>
      <c r="I13" s="32">
        <v>3</v>
      </c>
      <c r="J13" s="32">
        <v>2</v>
      </c>
      <c r="K13" s="31">
        <f t="shared" si="0"/>
        <v>20</v>
      </c>
      <c r="L13" s="31" t="str">
        <f t="shared" si="1"/>
        <v>ดี</v>
      </c>
    </row>
    <row r="14" spans="1:12" ht="21.75" customHeight="1">
      <c r="A14" s="25">
        <v>8</v>
      </c>
      <c r="B14" s="9" t="s">
        <v>155</v>
      </c>
      <c r="C14" s="32">
        <v>3</v>
      </c>
      <c r="D14" s="32">
        <v>2</v>
      </c>
      <c r="E14" s="32">
        <v>3</v>
      </c>
      <c r="F14" s="32">
        <v>2</v>
      </c>
      <c r="G14" s="32">
        <v>3</v>
      </c>
      <c r="H14" s="32">
        <v>2</v>
      </c>
      <c r="I14" s="32">
        <v>3</v>
      </c>
      <c r="J14" s="32">
        <v>2</v>
      </c>
      <c r="K14" s="31">
        <f t="shared" si="0"/>
        <v>20</v>
      </c>
      <c r="L14" s="31" t="str">
        <f t="shared" si="1"/>
        <v>ดี</v>
      </c>
    </row>
    <row r="15" spans="1:12" ht="21.75" customHeight="1">
      <c r="A15" s="25">
        <v>9</v>
      </c>
      <c r="B15" s="9" t="s">
        <v>156</v>
      </c>
      <c r="C15" s="32">
        <v>3</v>
      </c>
      <c r="D15" s="32">
        <v>2</v>
      </c>
      <c r="E15" s="32">
        <v>3</v>
      </c>
      <c r="F15" s="32">
        <v>2</v>
      </c>
      <c r="G15" s="32">
        <v>3</v>
      </c>
      <c r="H15" s="32">
        <v>2</v>
      </c>
      <c r="I15" s="32">
        <v>3</v>
      </c>
      <c r="J15" s="32">
        <v>2</v>
      </c>
      <c r="K15" s="31">
        <f t="shared" si="0"/>
        <v>20</v>
      </c>
      <c r="L15" s="31" t="str">
        <f t="shared" si="1"/>
        <v>ดี</v>
      </c>
    </row>
    <row r="16" spans="1:12" ht="21.75" customHeight="1">
      <c r="A16" s="25">
        <v>10</v>
      </c>
      <c r="B16" s="9" t="s">
        <v>157</v>
      </c>
      <c r="C16" s="32">
        <v>3</v>
      </c>
      <c r="D16" s="32">
        <v>2</v>
      </c>
      <c r="E16" s="32">
        <v>3</v>
      </c>
      <c r="F16" s="32">
        <v>2</v>
      </c>
      <c r="G16" s="32">
        <v>3</v>
      </c>
      <c r="H16" s="32">
        <v>2</v>
      </c>
      <c r="I16" s="32">
        <v>3</v>
      </c>
      <c r="J16" s="32">
        <v>2</v>
      </c>
      <c r="K16" s="31">
        <f t="shared" si="0"/>
        <v>20</v>
      </c>
      <c r="L16" s="31" t="str">
        <f t="shared" si="1"/>
        <v>ดี</v>
      </c>
    </row>
    <row r="17" spans="1:12" ht="21.75" customHeight="1">
      <c r="A17" s="25">
        <v>11</v>
      </c>
      <c r="B17" s="9" t="s">
        <v>158</v>
      </c>
      <c r="C17" s="32">
        <v>3</v>
      </c>
      <c r="D17" s="32">
        <v>2</v>
      </c>
      <c r="E17" s="32">
        <v>3</v>
      </c>
      <c r="F17" s="32">
        <v>2</v>
      </c>
      <c r="G17" s="32">
        <v>3</v>
      </c>
      <c r="H17" s="32">
        <v>2</v>
      </c>
      <c r="I17" s="32">
        <v>3</v>
      </c>
      <c r="J17" s="32">
        <v>2</v>
      </c>
      <c r="K17" s="31">
        <f t="shared" si="0"/>
        <v>20</v>
      </c>
      <c r="L17" s="31" t="str">
        <f t="shared" si="1"/>
        <v>ดี</v>
      </c>
    </row>
    <row r="18" spans="1:12" ht="21.75" customHeight="1">
      <c r="A18" s="25">
        <v>12</v>
      </c>
      <c r="B18" s="9" t="s">
        <v>159</v>
      </c>
      <c r="C18" s="32">
        <v>3</v>
      </c>
      <c r="D18" s="32">
        <v>2</v>
      </c>
      <c r="E18" s="32">
        <v>3</v>
      </c>
      <c r="F18" s="32">
        <v>2</v>
      </c>
      <c r="G18" s="32">
        <v>3</v>
      </c>
      <c r="H18" s="32">
        <v>2</v>
      </c>
      <c r="I18" s="32">
        <v>3</v>
      </c>
      <c r="J18" s="32">
        <v>2</v>
      </c>
      <c r="K18" s="31">
        <f t="shared" si="0"/>
        <v>20</v>
      </c>
      <c r="L18" s="31" t="str">
        <f t="shared" si="1"/>
        <v>ดี</v>
      </c>
    </row>
    <row r="19" spans="1:12" ht="45.75" customHeight="1">
      <c r="A19" s="47" t="s">
        <v>3</v>
      </c>
      <c r="B19" s="47" t="s">
        <v>4</v>
      </c>
      <c r="C19" s="54" t="s">
        <v>91</v>
      </c>
      <c r="D19" s="54"/>
      <c r="E19" s="54"/>
      <c r="F19" s="54"/>
      <c r="G19" s="54"/>
      <c r="H19" s="42" t="s">
        <v>92</v>
      </c>
      <c r="I19" s="43"/>
      <c r="J19" s="43"/>
      <c r="K19" s="47" t="s">
        <v>52</v>
      </c>
      <c r="L19" s="45" t="s">
        <v>9</v>
      </c>
    </row>
    <row r="20" spans="1:12" ht="161.25" customHeight="1">
      <c r="A20" s="48"/>
      <c r="B20" s="48"/>
      <c r="C20" s="14" t="s">
        <v>93</v>
      </c>
      <c r="D20" s="14" t="s">
        <v>94</v>
      </c>
      <c r="E20" s="14" t="s">
        <v>95</v>
      </c>
      <c r="F20" s="14" t="s">
        <v>96</v>
      </c>
      <c r="G20" s="14" t="s">
        <v>97</v>
      </c>
      <c r="H20" s="14" t="s">
        <v>98</v>
      </c>
      <c r="I20" s="14" t="s">
        <v>99</v>
      </c>
      <c r="J20" s="14" t="s">
        <v>100</v>
      </c>
      <c r="K20" s="48"/>
      <c r="L20" s="46"/>
    </row>
    <row r="21" spans="1:12" ht="20.25" customHeight="1">
      <c r="A21" s="29">
        <v>13</v>
      </c>
      <c r="B21" s="9" t="s">
        <v>160</v>
      </c>
      <c r="C21" s="32">
        <v>3</v>
      </c>
      <c r="D21" s="32">
        <v>2</v>
      </c>
      <c r="E21" s="32">
        <v>3</v>
      </c>
      <c r="F21" s="32">
        <v>2</v>
      </c>
      <c r="G21" s="32">
        <v>3</v>
      </c>
      <c r="H21" s="32">
        <v>2</v>
      </c>
      <c r="I21" s="32">
        <v>3</v>
      </c>
      <c r="J21" s="32">
        <v>2</v>
      </c>
      <c r="K21" s="31">
        <f t="shared" ref="K21" si="2">SUM(C21:J21)</f>
        <v>20</v>
      </c>
      <c r="L21" s="31" t="str">
        <f t="shared" ref="L21:L28" si="3">IF(K21&gt;20,"ดีเยี่ยม",IF(K21&gt;18,"ดี",IF(K21&gt;15,"ผ่าน")))</f>
        <v>ดี</v>
      </c>
    </row>
    <row r="22" spans="1:12" ht="20.25" customHeight="1">
      <c r="A22" s="29">
        <v>14</v>
      </c>
      <c r="B22" s="9" t="s">
        <v>161</v>
      </c>
      <c r="C22" s="32">
        <v>3</v>
      </c>
      <c r="D22" s="32">
        <v>2</v>
      </c>
      <c r="E22" s="32">
        <v>3</v>
      </c>
      <c r="F22" s="32">
        <v>2</v>
      </c>
      <c r="G22" s="32">
        <v>3</v>
      </c>
      <c r="H22" s="32">
        <v>2</v>
      </c>
      <c r="I22" s="32">
        <v>3</v>
      </c>
      <c r="J22" s="32">
        <v>2</v>
      </c>
      <c r="K22" s="31">
        <f t="shared" ref="K22:K28" si="4">SUM(C22:J22)</f>
        <v>20</v>
      </c>
      <c r="L22" s="31" t="str">
        <f t="shared" si="3"/>
        <v>ดี</v>
      </c>
    </row>
    <row r="23" spans="1:12" ht="20.25" customHeight="1">
      <c r="A23" s="29">
        <v>15</v>
      </c>
      <c r="B23" s="9" t="s">
        <v>162</v>
      </c>
      <c r="C23" s="32">
        <v>3</v>
      </c>
      <c r="D23" s="32">
        <v>2</v>
      </c>
      <c r="E23" s="32">
        <v>3</v>
      </c>
      <c r="F23" s="32">
        <v>2</v>
      </c>
      <c r="G23" s="32">
        <v>3</v>
      </c>
      <c r="H23" s="32">
        <v>2</v>
      </c>
      <c r="I23" s="32">
        <v>3</v>
      </c>
      <c r="J23" s="32">
        <v>2</v>
      </c>
      <c r="K23" s="31">
        <f t="shared" si="4"/>
        <v>20</v>
      </c>
      <c r="L23" s="31" t="str">
        <f t="shared" si="3"/>
        <v>ดี</v>
      </c>
    </row>
    <row r="24" spans="1:12" ht="20.25" customHeight="1">
      <c r="A24" s="29">
        <v>16</v>
      </c>
      <c r="B24" s="9" t="s">
        <v>163</v>
      </c>
      <c r="C24" s="32">
        <v>3</v>
      </c>
      <c r="D24" s="32">
        <v>2</v>
      </c>
      <c r="E24" s="32">
        <v>3</v>
      </c>
      <c r="F24" s="32">
        <v>2</v>
      </c>
      <c r="G24" s="32">
        <v>3</v>
      </c>
      <c r="H24" s="32">
        <v>2</v>
      </c>
      <c r="I24" s="32">
        <v>3</v>
      </c>
      <c r="J24" s="32">
        <v>2</v>
      </c>
      <c r="K24" s="31">
        <f t="shared" si="4"/>
        <v>20</v>
      </c>
      <c r="L24" s="31" t="str">
        <f t="shared" si="3"/>
        <v>ดี</v>
      </c>
    </row>
    <row r="25" spans="1:12" ht="20.25" customHeight="1">
      <c r="A25" s="29">
        <v>17</v>
      </c>
      <c r="B25" s="9" t="s">
        <v>164</v>
      </c>
      <c r="C25" s="32">
        <v>3</v>
      </c>
      <c r="D25" s="32">
        <v>2</v>
      </c>
      <c r="E25" s="32">
        <v>3</v>
      </c>
      <c r="F25" s="32">
        <v>2</v>
      </c>
      <c r="G25" s="32">
        <v>3</v>
      </c>
      <c r="H25" s="32">
        <v>2</v>
      </c>
      <c r="I25" s="32">
        <v>3</v>
      </c>
      <c r="J25" s="32">
        <v>2</v>
      </c>
      <c r="K25" s="31">
        <f t="shared" si="4"/>
        <v>20</v>
      </c>
      <c r="L25" s="31" t="str">
        <f t="shared" si="3"/>
        <v>ดี</v>
      </c>
    </row>
    <row r="26" spans="1:12" ht="20.25" customHeight="1">
      <c r="A26" s="29">
        <v>18</v>
      </c>
      <c r="B26" s="9" t="s">
        <v>165</v>
      </c>
      <c r="C26" s="32">
        <v>3</v>
      </c>
      <c r="D26" s="32">
        <v>2</v>
      </c>
      <c r="E26" s="32">
        <v>3</v>
      </c>
      <c r="F26" s="32">
        <v>2</v>
      </c>
      <c r="G26" s="32">
        <v>3</v>
      </c>
      <c r="H26" s="32">
        <v>2</v>
      </c>
      <c r="I26" s="32">
        <v>3</v>
      </c>
      <c r="J26" s="32">
        <v>2</v>
      </c>
      <c r="K26" s="31">
        <f t="shared" si="4"/>
        <v>20</v>
      </c>
      <c r="L26" s="31" t="str">
        <f t="shared" si="3"/>
        <v>ดี</v>
      </c>
    </row>
    <row r="27" spans="1:12" ht="20.25" customHeight="1">
      <c r="A27" s="29">
        <v>19</v>
      </c>
      <c r="B27" s="9" t="s">
        <v>166</v>
      </c>
      <c r="C27" s="32">
        <v>3</v>
      </c>
      <c r="D27" s="32">
        <v>2</v>
      </c>
      <c r="E27" s="32">
        <v>3</v>
      </c>
      <c r="F27" s="32">
        <v>2</v>
      </c>
      <c r="G27" s="32">
        <v>3</v>
      </c>
      <c r="H27" s="32">
        <v>2</v>
      </c>
      <c r="I27" s="32">
        <v>3</v>
      </c>
      <c r="J27" s="32">
        <v>2</v>
      </c>
      <c r="K27" s="31">
        <f t="shared" si="4"/>
        <v>20</v>
      </c>
      <c r="L27" s="31" t="str">
        <f t="shared" si="3"/>
        <v>ดี</v>
      </c>
    </row>
    <row r="28" spans="1:12" ht="20.25" customHeight="1">
      <c r="A28" s="29">
        <v>20</v>
      </c>
      <c r="B28" s="9" t="s">
        <v>167</v>
      </c>
      <c r="C28" s="32">
        <v>3</v>
      </c>
      <c r="D28" s="32">
        <v>2</v>
      </c>
      <c r="E28" s="32">
        <v>3</v>
      </c>
      <c r="F28" s="32">
        <v>2</v>
      </c>
      <c r="G28" s="32">
        <v>3</v>
      </c>
      <c r="H28" s="32">
        <v>2</v>
      </c>
      <c r="I28" s="32">
        <v>3</v>
      </c>
      <c r="J28" s="32">
        <v>2</v>
      </c>
      <c r="K28" s="31">
        <f t="shared" si="4"/>
        <v>20</v>
      </c>
      <c r="L28" s="31" t="str">
        <f t="shared" si="3"/>
        <v>ดี</v>
      </c>
    </row>
    <row r="29" spans="1:12" ht="20.25" customHeight="1">
      <c r="A29" s="29">
        <v>21</v>
      </c>
      <c r="B29" s="9"/>
      <c r="C29" s="9"/>
      <c r="D29" s="9"/>
      <c r="E29" s="9"/>
      <c r="F29" s="9"/>
      <c r="G29" s="9"/>
      <c r="H29" s="7"/>
      <c r="I29" s="7"/>
      <c r="J29" s="7"/>
      <c r="K29" s="7"/>
      <c r="L29" s="7"/>
    </row>
    <row r="30" spans="1:12" ht="20.25" customHeight="1">
      <c r="A30" s="29"/>
      <c r="B30" s="9"/>
      <c r="C30" s="9"/>
      <c r="D30" s="9"/>
      <c r="E30" s="9"/>
      <c r="F30" s="9"/>
      <c r="G30" s="9"/>
      <c r="H30" s="7"/>
      <c r="I30" s="7"/>
      <c r="J30" s="7"/>
      <c r="K30" s="7"/>
      <c r="L30" s="7"/>
    </row>
    <row r="31" spans="1:12" ht="20.25" customHeight="1">
      <c r="A31" s="29"/>
      <c r="B31" s="9"/>
      <c r="C31" s="9"/>
      <c r="D31" s="9"/>
      <c r="E31" s="9"/>
      <c r="F31" s="9"/>
      <c r="G31" s="9"/>
      <c r="H31" s="7"/>
      <c r="I31" s="7"/>
      <c r="J31" s="7"/>
      <c r="K31" s="7"/>
      <c r="L31" s="7"/>
    </row>
    <row r="32" spans="1:12" ht="20.25" customHeight="1">
      <c r="A32" s="29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0.25" customHeight="1">
      <c r="A33" s="29"/>
      <c r="B33" s="9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20.25" customHeight="1">
      <c r="A34" s="25"/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20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0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</sheetData>
  <mergeCells count="15">
    <mergeCell ref="L19:L20"/>
    <mergeCell ref="A19:A20"/>
    <mergeCell ref="B19:B20"/>
    <mergeCell ref="C19:G19"/>
    <mergeCell ref="H19:J19"/>
    <mergeCell ref="K19:K20"/>
    <mergeCell ref="A1:L1"/>
    <mergeCell ref="A2:L2"/>
    <mergeCell ref="A3:L3"/>
    <mergeCell ref="A5:A6"/>
    <mergeCell ref="B5:B6"/>
    <mergeCell ref="C5:G5"/>
    <mergeCell ref="H5:J5"/>
    <mergeCell ref="K5:K6"/>
    <mergeCell ref="L5:L6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5" zoomScale="90" zoomScaleNormal="90" workbookViewId="0">
      <selection activeCell="D9" sqref="D9"/>
    </sheetView>
  </sheetViews>
  <sheetFormatPr defaultColWidth="9" defaultRowHeight="21"/>
  <cols>
    <col min="1" max="1" width="5.140625" style="6" customWidth="1"/>
    <col min="2" max="2" width="27.28515625" style="6" customWidth="1"/>
    <col min="3" max="3" width="18.42578125" style="6" customWidth="1"/>
    <col min="4" max="4" width="12.140625" style="6" customWidth="1"/>
    <col min="5" max="5" width="14.5703125" style="6" customWidth="1"/>
    <col min="6" max="6" width="16" style="6" customWidth="1"/>
    <col min="7" max="8" width="13.7109375" style="6" customWidth="1"/>
    <col min="9" max="16384" width="9" style="6"/>
  </cols>
  <sheetData>
    <row r="1" spans="1:8">
      <c r="A1" s="52" t="s">
        <v>0</v>
      </c>
      <c r="B1" s="52"/>
      <c r="C1" s="52"/>
      <c r="D1" s="52"/>
      <c r="E1" s="52"/>
      <c r="F1" s="52"/>
      <c r="G1" s="52"/>
      <c r="H1" s="52"/>
    </row>
    <row r="2" spans="1:8">
      <c r="A2" s="52" t="s">
        <v>101</v>
      </c>
      <c r="B2" s="52"/>
      <c r="C2" s="52"/>
      <c r="D2" s="52"/>
      <c r="E2" s="52"/>
      <c r="F2" s="52"/>
      <c r="G2" s="52"/>
      <c r="H2" s="52"/>
    </row>
    <row r="3" spans="1:8">
      <c r="A3" s="53" t="s">
        <v>2</v>
      </c>
      <c r="B3" s="53"/>
      <c r="C3" s="53"/>
      <c r="D3" s="53"/>
      <c r="E3" s="53"/>
      <c r="F3" s="53"/>
      <c r="G3" s="53"/>
      <c r="H3" s="53"/>
    </row>
    <row r="4" spans="1:8" ht="6.75" customHeight="1"/>
    <row r="5" spans="1:8" ht="24.75" customHeight="1">
      <c r="A5" s="47" t="s">
        <v>3</v>
      </c>
      <c r="B5" s="47" t="s">
        <v>4</v>
      </c>
      <c r="C5" s="54" t="s">
        <v>102</v>
      </c>
      <c r="D5" s="54"/>
      <c r="E5" s="54"/>
      <c r="F5" s="54"/>
      <c r="G5" s="47" t="s">
        <v>40</v>
      </c>
      <c r="H5" s="45" t="s">
        <v>9</v>
      </c>
    </row>
    <row r="6" spans="1:8" ht="171" customHeight="1">
      <c r="A6" s="48"/>
      <c r="B6" s="48"/>
      <c r="C6" s="14" t="s">
        <v>103</v>
      </c>
      <c r="D6" s="14" t="s">
        <v>104</v>
      </c>
      <c r="E6" s="14" t="s">
        <v>105</v>
      </c>
      <c r="F6" s="14" t="s">
        <v>106</v>
      </c>
      <c r="G6" s="48"/>
      <c r="H6" s="46"/>
    </row>
    <row r="7" spans="1:8" ht="21.75" customHeight="1">
      <c r="A7" s="25">
        <v>1</v>
      </c>
      <c r="B7" s="9" t="s">
        <v>148</v>
      </c>
      <c r="C7" s="31">
        <v>3</v>
      </c>
      <c r="D7" s="31">
        <v>2</v>
      </c>
      <c r="E7" s="31">
        <v>2</v>
      </c>
      <c r="F7" s="31">
        <v>2</v>
      </c>
      <c r="G7" s="31">
        <f>SUM(C7:F7)</f>
        <v>9</v>
      </c>
      <c r="H7" s="31" t="str">
        <f>IF(G7&gt;10,"ดีเยี่ยม",IF(G7&gt;8,"ดี",IF(G7&gt;6,"ผ่าน")))</f>
        <v>ดี</v>
      </c>
    </row>
    <row r="8" spans="1:8" ht="21.75" customHeight="1">
      <c r="A8" s="25">
        <v>2</v>
      </c>
      <c r="B8" s="9" t="s">
        <v>149</v>
      </c>
      <c r="C8" s="31">
        <v>3</v>
      </c>
      <c r="D8" s="31">
        <v>2</v>
      </c>
      <c r="E8" s="31">
        <v>2</v>
      </c>
      <c r="F8" s="31">
        <v>2</v>
      </c>
      <c r="G8" s="31">
        <f t="shared" ref="G8:G18" si="0">SUM(C8:F8)</f>
        <v>9</v>
      </c>
      <c r="H8" s="31" t="str">
        <f t="shared" ref="H8:H18" si="1">IF(G8&gt;10,"ดีเยี่ยม",IF(G8&gt;8,"ดี",IF(G8&gt;6,"ผ่าน")))</f>
        <v>ดี</v>
      </c>
    </row>
    <row r="9" spans="1:8" ht="21.75" customHeight="1">
      <c r="A9" s="25">
        <v>3</v>
      </c>
      <c r="B9" s="9" t="s">
        <v>150</v>
      </c>
      <c r="C9" s="31">
        <v>3</v>
      </c>
      <c r="D9" s="31">
        <v>2</v>
      </c>
      <c r="E9" s="31">
        <v>2</v>
      </c>
      <c r="F9" s="31">
        <v>2</v>
      </c>
      <c r="G9" s="31">
        <f t="shared" si="0"/>
        <v>9</v>
      </c>
      <c r="H9" s="31" t="str">
        <f t="shared" si="1"/>
        <v>ดี</v>
      </c>
    </row>
    <row r="10" spans="1:8" ht="21.75" customHeight="1">
      <c r="A10" s="25">
        <v>4</v>
      </c>
      <c r="B10" s="9" t="s">
        <v>151</v>
      </c>
      <c r="C10" s="31">
        <v>3</v>
      </c>
      <c r="D10" s="31">
        <v>2</v>
      </c>
      <c r="E10" s="31">
        <v>2</v>
      </c>
      <c r="F10" s="31">
        <v>2</v>
      </c>
      <c r="G10" s="31">
        <f t="shared" si="0"/>
        <v>9</v>
      </c>
      <c r="H10" s="31" t="str">
        <f t="shared" si="1"/>
        <v>ดี</v>
      </c>
    </row>
    <row r="11" spans="1:8" ht="21.75" customHeight="1">
      <c r="A11" s="25">
        <v>5</v>
      </c>
      <c r="B11" s="9" t="s">
        <v>152</v>
      </c>
      <c r="C11" s="31">
        <v>3</v>
      </c>
      <c r="D11" s="31">
        <v>2</v>
      </c>
      <c r="E11" s="31">
        <v>2</v>
      </c>
      <c r="F11" s="31">
        <v>2</v>
      </c>
      <c r="G11" s="31">
        <f t="shared" si="0"/>
        <v>9</v>
      </c>
      <c r="H11" s="31" t="str">
        <f t="shared" si="1"/>
        <v>ดี</v>
      </c>
    </row>
    <row r="12" spans="1:8" ht="21.75" customHeight="1">
      <c r="A12" s="25">
        <v>6</v>
      </c>
      <c r="B12" s="9" t="s">
        <v>153</v>
      </c>
      <c r="C12" s="31">
        <v>3</v>
      </c>
      <c r="D12" s="31">
        <v>2</v>
      </c>
      <c r="E12" s="31">
        <v>2</v>
      </c>
      <c r="F12" s="31">
        <v>2</v>
      </c>
      <c r="G12" s="31">
        <f t="shared" si="0"/>
        <v>9</v>
      </c>
      <c r="H12" s="31" t="str">
        <f t="shared" si="1"/>
        <v>ดี</v>
      </c>
    </row>
    <row r="13" spans="1:8" ht="21.75" customHeight="1">
      <c r="A13" s="25">
        <v>7</v>
      </c>
      <c r="B13" s="9" t="s">
        <v>154</v>
      </c>
      <c r="C13" s="31">
        <v>3</v>
      </c>
      <c r="D13" s="31">
        <v>2</v>
      </c>
      <c r="E13" s="31">
        <v>2</v>
      </c>
      <c r="F13" s="31">
        <v>2</v>
      </c>
      <c r="G13" s="31">
        <f t="shared" si="0"/>
        <v>9</v>
      </c>
      <c r="H13" s="31" t="str">
        <f t="shared" si="1"/>
        <v>ดี</v>
      </c>
    </row>
    <row r="14" spans="1:8" ht="21.75" customHeight="1">
      <c r="A14" s="25">
        <v>8</v>
      </c>
      <c r="B14" s="9" t="s">
        <v>155</v>
      </c>
      <c r="C14" s="31">
        <v>3</v>
      </c>
      <c r="D14" s="31">
        <v>2</v>
      </c>
      <c r="E14" s="31">
        <v>2</v>
      </c>
      <c r="F14" s="31">
        <v>2</v>
      </c>
      <c r="G14" s="31">
        <f t="shared" si="0"/>
        <v>9</v>
      </c>
      <c r="H14" s="31" t="str">
        <f t="shared" si="1"/>
        <v>ดี</v>
      </c>
    </row>
    <row r="15" spans="1:8" ht="21.75" customHeight="1">
      <c r="A15" s="25">
        <v>9</v>
      </c>
      <c r="B15" s="9" t="s">
        <v>156</v>
      </c>
      <c r="C15" s="31">
        <v>3</v>
      </c>
      <c r="D15" s="31">
        <v>2</v>
      </c>
      <c r="E15" s="31">
        <v>2</v>
      </c>
      <c r="F15" s="31">
        <v>2</v>
      </c>
      <c r="G15" s="31">
        <f t="shared" si="0"/>
        <v>9</v>
      </c>
      <c r="H15" s="31" t="str">
        <f t="shared" si="1"/>
        <v>ดี</v>
      </c>
    </row>
    <row r="16" spans="1:8" ht="21.75" customHeight="1">
      <c r="A16" s="25">
        <v>10</v>
      </c>
      <c r="B16" s="9" t="s">
        <v>157</v>
      </c>
      <c r="C16" s="31">
        <v>3</v>
      </c>
      <c r="D16" s="31">
        <v>2</v>
      </c>
      <c r="E16" s="31">
        <v>2</v>
      </c>
      <c r="F16" s="31">
        <v>2</v>
      </c>
      <c r="G16" s="31">
        <f t="shared" si="0"/>
        <v>9</v>
      </c>
      <c r="H16" s="31" t="str">
        <f t="shared" si="1"/>
        <v>ดี</v>
      </c>
    </row>
    <row r="17" spans="1:8" ht="21.75" customHeight="1">
      <c r="A17" s="25">
        <v>11</v>
      </c>
      <c r="B17" s="9" t="s">
        <v>158</v>
      </c>
      <c r="C17" s="31">
        <v>3</v>
      </c>
      <c r="D17" s="31">
        <v>2</v>
      </c>
      <c r="E17" s="31">
        <v>2</v>
      </c>
      <c r="F17" s="31">
        <v>2</v>
      </c>
      <c r="G17" s="31">
        <f t="shared" si="0"/>
        <v>9</v>
      </c>
      <c r="H17" s="31" t="str">
        <f t="shared" si="1"/>
        <v>ดี</v>
      </c>
    </row>
    <row r="18" spans="1:8" ht="21.75" customHeight="1">
      <c r="A18" s="25">
        <v>12</v>
      </c>
      <c r="B18" s="9" t="s">
        <v>159</v>
      </c>
      <c r="C18" s="31">
        <v>3</v>
      </c>
      <c r="D18" s="31">
        <v>2</v>
      </c>
      <c r="E18" s="31">
        <v>2</v>
      </c>
      <c r="F18" s="31">
        <v>2</v>
      </c>
      <c r="G18" s="31">
        <f t="shared" si="0"/>
        <v>9</v>
      </c>
      <c r="H18" s="31" t="str">
        <f t="shared" si="1"/>
        <v>ดี</v>
      </c>
    </row>
    <row r="19" spans="1:8" ht="30.75" customHeight="1">
      <c r="A19" s="47" t="s">
        <v>3</v>
      </c>
      <c r="B19" s="47" t="s">
        <v>4</v>
      </c>
      <c r="C19" s="54" t="s">
        <v>102</v>
      </c>
      <c r="D19" s="54"/>
      <c r="E19" s="54"/>
      <c r="F19" s="54"/>
      <c r="G19" s="47" t="s">
        <v>40</v>
      </c>
      <c r="H19" s="45" t="s">
        <v>9</v>
      </c>
    </row>
    <row r="20" spans="1:8" ht="171.75" customHeight="1">
      <c r="A20" s="48"/>
      <c r="B20" s="48"/>
      <c r="C20" s="14" t="s">
        <v>103</v>
      </c>
      <c r="D20" s="14" t="s">
        <v>104</v>
      </c>
      <c r="E20" s="14" t="s">
        <v>105</v>
      </c>
      <c r="F20" s="14" t="s">
        <v>106</v>
      </c>
      <c r="G20" s="48"/>
      <c r="H20" s="46"/>
    </row>
    <row r="21" spans="1:8" ht="21" customHeight="1">
      <c r="A21" s="29">
        <v>13</v>
      </c>
      <c r="B21" s="9" t="s">
        <v>160</v>
      </c>
      <c r="C21" s="31">
        <v>3</v>
      </c>
      <c r="D21" s="31">
        <v>2</v>
      </c>
      <c r="E21" s="31">
        <v>2</v>
      </c>
      <c r="F21" s="31">
        <v>2</v>
      </c>
      <c r="G21" s="31">
        <f>SUM(C21:F21)</f>
        <v>9</v>
      </c>
      <c r="H21" s="31" t="str">
        <f>IF(G21&gt;10,"ดีเยี่ยม",IF(G21&gt;8,"ดี",IF(G21&gt;6,"ผ่าน")))</f>
        <v>ดี</v>
      </c>
    </row>
    <row r="22" spans="1:8" ht="21" customHeight="1">
      <c r="A22" s="29">
        <v>14</v>
      </c>
      <c r="B22" s="9" t="s">
        <v>161</v>
      </c>
      <c r="C22" s="31">
        <v>3</v>
      </c>
      <c r="D22" s="31">
        <v>2</v>
      </c>
      <c r="E22" s="31">
        <v>2</v>
      </c>
      <c r="F22" s="31">
        <v>2</v>
      </c>
      <c r="G22" s="31">
        <f t="shared" ref="G22:G28" si="2">SUM(C22:F22)</f>
        <v>9</v>
      </c>
      <c r="H22" s="31" t="str">
        <f t="shared" ref="H22:H28" si="3">IF(G22&gt;10,"ดีเยี่ยม",IF(G22&gt;8,"ดี",IF(G22&gt;6,"ผ่าน")))</f>
        <v>ดี</v>
      </c>
    </row>
    <row r="23" spans="1:8" ht="21" customHeight="1">
      <c r="A23" s="29">
        <v>15</v>
      </c>
      <c r="B23" s="9" t="s">
        <v>162</v>
      </c>
      <c r="C23" s="31">
        <v>3</v>
      </c>
      <c r="D23" s="31">
        <v>2</v>
      </c>
      <c r="E23" s="31">
        <v>2</v>
      </c>
      <c r="F23" s="31">
        <v>2</v>
      </c>
      <c r="G23" s="31">
        <f t="shared" si="2"/>
        <v>9</v>
      </c>
      <c r="H23" s="31" t="str">
        <f t="shared" si="3"/>
        <v>ดี</v>
      </c>
    </row>
    <row r="24" spans="1:8" ht="21" customHeight="1">
      <c r="A24" s="29">
        <v>16</v>
      </c>
      <c r="B24" s="9" t="s">
        <v>163</v>
      </c>
      <c r="C24" s="31">
        <v>3</v>
      </c>
      <c r="D24" s="31">
        <v>2</v>
      </c>
      <c r="E24" s="31">
        <v>2</v>
      </c>
      <c r="F24" s="31">
        <v>2</v>
      </c>
      <c r="G24" s="31">
        <f t="shared" si="2"/>
        <v>9</v>
      </c>
      <c r="H24" s="31" t="str">
        <f t="shared" si="3"/>
        <v>ดี</v>
      </c>
    </row>
    <row r="25" spans="1:8" ht="21" customHeight="1">
      <c r="A25" s="29">
        <v>17</v>
      </c>
      <c r="B25" s="9" t="s">
        <v>164</v>
      </c>
      <c r="C25" s="31">
        <v>3</v>
      </c>
      <c r="D25" s="31">
        <v>2</v>
      </c>
      <c r="E25" s="31">
        <v>2</v>
      </c>
      <c r="F25" s="31">
        <v>2</v>
      </c>
      <c r="G25" s="31">
        <f t="shared" si="2"/>
        <v>9</v>
      </c>
      <c r="H25" s="31" t="str">
        <f t="shared" si="3"/>
        <v>ดี</v>
      </c>
    </row>
    <row r="26" spans="1:8" ht="21" customHeight="1">
      <c r="A26" s="29">
        <v>18</v>
      </c>
      <c r="B26" s="9" t="s">
        <v>165</v>
      </c>
      <c r="C26" s="31">
        <v>3</v>
      </c>
      <c r="D26" s="31">
        <v>2</v>
      </c>
      <c r="E26" s="31">
        <v>2</v>
      </c>
      <c r="F26" s="31">
        <v>2</v>
      </c>
      <c r="G26" s="31">
        <f t="shared" si="2"/>
        <v>9</v>
      </c>
      <c r="H26" s="31" t="str">
        <f t="shared" si="3"/>
        <v>ดี</v>
      </c>
    </row>
    <row r="27" spans="1:8" ht="21" customHeight="1">
      <c r="A27" s="29">
        <v>19</v>
      </c>
      <c r="B27" s="9" t="s">
        <v>166</v>
      </c>
      <c r="C27" s="31">
        <v>3</v>
      </c>
      <c r="D27" s="31">
        <v>2</v>
      </c>
      <c r="E27" s="31">
        <v>2</v>
      </c>
      <c r="F27" s="31">
        <v>2</v>
      </c>
      <c r="G27" s="31">
        <f t="shared" si="2"/>
        <v>9</v>
      </c>
      <c r="H27" s="31" t="str">
        <f t="shared" si="3"/>
        <v>ดี</v>
      </c>
    </row>
    <row r="28" spans="1:8" ht="21" customHeight="1">
      <c r="A28" s="29">
        <v>20</v>
      </c>
      <c r="B28" s="9" t="s">
        <v>167</v>
      </c>
      <c r="C28" s="31">
        <v>3</v>
      </c>
      <c r="D28" s="31">
        <v>2</v>
      </c>
      <c r="E28" s="31">
        <v>2</v>
      </c>
      <c r="F28" s="31">
        <v>2</v>
      </c>
      <c r="G28" s="31">
        <f t="shared" si="2"/>
        <v>9</v>
      </c>
      <c r="H28" s="31" t="str">
        <f t="shared" si="3"/>
        <v>ดี</v>
      </c>
    </row>
    <row r="29" spans="1:8" ht="21" customHeight="1">
      <c r="A29" s="29">
        <v>21</v>
      </c>
      <c r="B29" s="9"/>
      <c r="C29" s="9"/>
      <c r="D29" s="9"/>
      <c r="E29" s="9"/>
      <c r="F29" s="9"/>
      <c r="G29" s="7"/>
      <c r="H29" s="7"/>
    </row>
    <row r="30" spans="1:8" ht="21" customHeight="1">
      <c r="A30" s="29"/>
      <c r="B30" s="9"/>
      <c r="C30" s="9"/>
      <c r="D30" s="9"/>
      <c r="E30" s="9"/>
      <c r="F30" s="9"/>
      <c r="G30" s="7"/>
      <c r="H30" s="7"/>
    </row>
    <row r="31" spans="1:8" ht="21" customHeight="1">
      <c r="A31" s="29"/>
      <c r="B31" s="9"/>
      <c r="C31" s="9"/>
      <c r="D31" s="9"/>
      <c r="E31" s="9"/>
      <c r="F31" s="9"/>
      <c r="G31" s="7"/>
      <c r="H31" s="7"/>
    </row>
    <row r="32" spans="1:8" ht="21" customHeight="1">
      <c r="A32" s="29"/>
      <c r="B32" s="9"/>
      <c r="C32" s="7"/>
      <c r="D32" s="7"/>
      <c r="E32" s="7"/>
      <c r="F32" s="7"/>
      <c r="G32" s="7"/>
      <c r="H32" s="7"/>
    </row>
    <row r="33" spans="1:8" ht="21" customHeight="1">
      <c r="A33" s="29"/>
      <c r="B33" s="9"/>
      <c r="C33" s="7"/>
      <c r="D33" s="7"/>
      <c r="E33" s="7"/>
      <c r="F33" s="7"/>
      <c r="G33" s="7"/>
      <c r="H33" s="7"/>
    </row>
    <row r="34" spans="1:8">
      <c r="A34" s="29"/>
      <c r="B34" s="9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</sheetData>
  <mergeCells count="13">
    <mergeCell ref="A19:A20"/>
    <mergeCell ref="B19:B20"/>
    <mergeCell ref="C19:F19"/>
    <mergeCell ref="G19:G20"/>
    <mergeCell ref="H19:H20"/>
    <mergeCell ref="A1:H1"/>
    <mergeCell ref="A2:H2"/>
    <mergeCell ref="A3:H3"/>
    <mergeCell ref="A5:A6"/>
    <mergeCell ref="B5:B6"/>
    <mergeCell ref="C5:F5"/>
    <mergeCell ref="G5:G6"/>
    <mergeCell ref="H5:H6"/>
  </mergeCells>
  <pageMargins left="0.70866141732283472" right="0.51181102362204722" top="0.55118110236220474" bottom="0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ปลายภาค</vt:lpstr>
      <vt:lpstr>ปลายปี</vt:lpstr>
      <vt:lpstr>รายข้อ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NATHUNG</dc:creator>
  <cp:lastModifiedBy>Windows User</cp:lastModifiedBy>
  <cp:lastPrinted>2020-04-10T04:09:24Z</cp:lastPrinted>
  <dcterms:created xsi:type="dcterms:W3CDTF">2015-06-23T06:17:24Z</dcterms:created>
  <dcterms:modified xsi:type="dcterms:W3CDTF">2020-04-10T06:02:44Z</dcterms:modified>
</cp:coreProperties>
</file>