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CS 2020\Desktop\"/>
    </mc:Choice>
  </mc:AlternateContent>
  <xr:revisionPtr revIDLastSave="0" documentId="8_{E1353760-F1B7-498D-AAEE-72726C90AEE0}" xr6:coauthVersionLast="47" xr6:coauthVersionMax="47" xr10:uidLastSave="{00000000-0000-0000-0000-000000000000}"/>
  <bookViews>
    <workbookView xWindow="-120" yWindow="-120" windowWidth="20640" windowHeight="11160" firstSheet="7" activeTab="7" xr2:uid="{301DEAB9-D692-473C-B627-0E4B06DB0C18}"/>
  </bookViews>
  <sheets>
    <sheet name="01" sheetId="1" r:id="rId1"/>
    <sheet name="02" sheetId="2" r:id="rId2"/>
    <sheet name="03" sheetId="3" r:id="rId3"/>
    <sheet name="04" sheetId="4" r:id="rId4"/>
    <sheet name="สรุป1" sheetId="5" r:id="rId5"/>
    <sheet name="สรุป2" sheetId="6" r:id="rId6"/>
    <sheet name="สรุป3" sheetId="7" r:id="rId7"/>
    <sheet name="สรุป123" sheetId="8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0" i="3" l="1"/>
  <c r="O30" i="3"/>
  <c r="J30" i="3"/>
  <c r="I30" i="3"/>
  <c r="D30" i="3"/>
  <c r="C30" i="3"/>
  <c r="P27" i="3"/>
  <c r="O27" i="3"/>
  <c r="J27" i="3"/>
  <c r="I27" i="3"/>
  <c r="D27" i="3"/>
  <c r="C27" i="3"/>
  <c r="P17" i="3"/>
  <c r="O17" i="3"/>
  <c r="J17" i="3"/>
  <c r="I17" i="3"/>
  <c r="D17" i="3"/>
  <c r="C17" i="3"/>
  <c r="P10" i="3"/>
  <c r="O10" i="3"/>
  <c r="O31" i="3" s="1"/>
  <c r="J10" i="3"/>
  <c r="H9" i="4" s="1"/>
  <c r="I10" i="3"/>
  <c r="I31" i="3" s="1"/>
  <c r="D10" i="3"/>
  <c r="C10" i="3"/>
  <c r="C31" i="3" s="1"/>
  <c r="I6" i="2"/>
  <c r="AB26" i="2"/>
  <c r="AA26" i="2"/>
  <c r="Z26" i="2"/>
  <c r="Y26" i="2"/>
  <c r="R26" i="2"/>
  <c r="Q26" i="2"/>
  <c r="P26" i="2"/>
  <c r="O26" i="2"/>
  <c r="H26" i="2"/>
  <c r="G26" i="2"/>
  <c r="F26" i="2"/>
  <c r="E26" i="2"/>
  <c r="AC25" i="2"/>
  <c r="S25" i="2"/>
  <c r="I25" i="2"/>
  <c r="AC23" i="2"/>
  <c r="S23" i="2"/>
  <c r="I23" i="2"/>
  <c r="AC21" i="2"/>
  <c r="S21" i="2"/>
  <c r="I21" i="2"/>
  <c r="AB13" i="2"/>
  <c r="AA13" i="2"/>
  <c r="Z13" i="2"/>
  <c r="Y13" i="2"/>
  <c r="R13" i="2"/>
  <c r="Q13" i="2"/>
  <c r="P13" i="2"/>
  <c r="O13" i="2"/>
  <c r="H13" i="2"/>
  <c r="G13" i="2"/>
  <c r="F13" i="2"/>
  <c r="E13" i="2"/>
  <c r="AC12" i="2"/>
  <c r="S12" i="2"/>
  <c r="I12" i="2"/>
  <c r="AC9" i="2"/>
  <c r="S9" i="2"/>
  <c r="I9" i="2"/>
  <c r="AC7" i="2"/>
  <c r="S7" i="2"/>
  <c r="I7" i="2"/>
  <c r="AC6" i="2"/>
  <c r="S6" i="2"/>
  <c r="W10" i="1"/>
  <c r="F9" i="5" s="1"/>
  <c r="O10" i="1"/>
  <c r="E9" i="5" s="1"/>
  <c r="G10" i="1"/>
  <c r="D9" i="5" s="1"/>
  <c r="W9" i="1"/>
  <c r="F8" i="5" s="1"/>
  <c r="O9" i="1"/>
  <c r="E8" i="5" s="1"/>
  <c r="G9" i="1"/>
  <c r="D8" i="5" s="1"/>
  <c r="W8" i="1"/>
  <c r="F7" i="5" s="1"/>
  <c r="O8" i="1"/>
  <c r="E7" i="5" s="1"/>
  <c r="G8" i="1"/>
  <c r="D7" i="5" s="1"/>
  <c r="W6" i="1"/>
  <c r="F6" i="5" s="1"/>
  <c r="O6" i="1"/>
  <c r="E6" i="5" s="1"/>
  <c r="G6" i="1"/>
  <c r="D6" i="5" s="1"/>
  <c r="W5" i="1"/>
  <c r="F5" i="5" s="1"/>
  <c r="O5" i="1"/>
  <c r="E5" i="5" s="1"/>
  <c r="G5" i="1"/>
  <c r="D5" i="5" s="1"/>
  <c r="D31" i="3" l="1"/>
  <c r="C4" i="7"/>
  <c r="C9" i="4"/>
  <c r="E4" i="7"/>
  <c r="M9" i="4"/>
  <c r="C5" i="7"/>
  <c r="C10" i="4"/>
  <c r="D5" i="7"/>
  <c r="H10" i="4"/>
  <c r="E5" i="7"/>
  <c r="M10" i="4"/>
  <c r="C6" i="7"/>
  <c r="C11" i="4"/>
  <c r="D6" i="7"/>
  <c r="H11" i="4"/>
  <c r="E6" i="7"/>
  <c r="M11" i="4"/>
  <c r="C7" i="7"/>
  <c r="C12" i="4"/>
  <c r="D7" i="7"/>
  <c r="H12" i="4"/>
  <c r="E7" i="7"/>
  <c r="M12" i="4"/>
  <c r="D4" i="7"/>
  <c r="D8" i="7" s="1"/>
  <c r="E6" i="8" s="1"/>
  <c r="F10" i="5"/>
  <c r="F4" i="8" s="1"/>
  <c r="E10" i="5"/>
  <c r="E4" i="8" s="1"/>
  <c r="D10" i="5"/>
  <c r="D4" i="8" s="1"/>
  <c r="E8" i="7"/>
  <c r="F6" i="8" s="1"/>
  <c r="C8" i="7"/>
  <c r="D6" i="8" s="1"/>
  <c r="M8" i="4"/>
  <c r="P31" i="3"/>
  <c r="J31" i="3"/>
  <c r="AC13" i="2"/>
  <c r="W14" i="2" s="1"/>
  <c r="AB14" i="2" s="1"/>
  <c r="S26" i="2"/>
  <c r="M27" i="2" s="1"/>
  <c r="R27" i="2" s="1"/>
  <c r="I13" i="2"/>
  <c r="C14" i="2" s="1"/>
  <c r="H14" i="2" s="1"/>
  <c r="C5" i="6" s="1"/>
  <c r="AC26" i="2"/>
  <c r="W27" i="2" s="1"/>
  <c r="AB27" i="2" s="1"/>
  <c r="S13" i="2"/>
  <c r="M14" i="2" s="1"/>
  <c r="R14" i="2" s="1"/>
  <c r="I26" i="2"/>
  <c r="C27" i="2" s="1"/>
  <c r="H27" i="2" s="1"/>
  <c r="C8" i="6" s="1"/>
  <c r="W11" i="1"/>
  <c r="M4" i="4" s="1"/>
  <c r="O11" i="1"/>
  <c r="H4" i="4" s="1"/>
  <c r="G11" i="1"/>
  <c r="C4" i="4" s="1"/>
  <c r="N29" i="2" l="1"/>
  <c r="D5" i="6"/>
  <c r="H6" i="4"/>
  <c r="C6" i="4"/>
  <c r="E8" i="6"/>
  <c r="M7" i="4"/>
  <c r="D8" i="6"/>
  <c r="H7" i="4"/>
  <c r="C7" i="4"/>
  <c r="E5" i="6"/>
  <c r="E9" i="6" s="1"/>
  <c r="F5" i="8" s="1"/>
  <c r="M6" i="4"/>
  <c r="M5" i="4" s="1"/>
  <c r="G6" i="8"/>
  <c r="H8" i="4"/>
  <c r="C8" i="4"/>
  <c r="C9" i="6"/>
  <c r="G4" i="8"/>
  <c r="C11" i="5"/>
  <c r="F11" i="5" s="1"/>
  <c r="C9" i="7"/>
  <c r="F9" i="7" s="1"/>
  <c r="X29" i="2"/>
  <c r="D29" i="2"/>
  <c r="C5" i="4" l="1"/>
  <c r="H5" i="4"/>
  <c r="D9" i="6"/>
  <c r="D5" i="8"/>
  <c r="E5" i="8" l="1"/>
  <c r="G5" i="8" s="1"/>
  <c r="C10" i="6"/>
  <c r="G10" i="6" s="1"/>
</calcChain>
</file>

<file path=xl/sharedStrings.xml><?xml version="1.0" encoding="utf-8"?>
<sst xmlns="http://schemas.openxmlformats.org/spreadsheetml/2006/main" count="395" uniqueCount="123">
  <si>
    <t>บันทึกสรุปคะแนนรายตัวบ่งชี้ และคะแนนรวม (คนที่ 1)</t>
  </si>
  <si>
    <t>บันทึกสรุปคะแนนรายตัวบ่งชี้ และคะแนนรวม (คนที่ 2)</t>
  </si>
  <si>
    <t>บันทึกสรุปคะแนนรายตัวบ่งชี้ และคะแนนรวม (คนที่ 3)</t>
  </si>
  <si>
    <t>รายการประเมิน</t>
  </si>
  <si>
    <t>คะแนนที่ได้ในแต่ละตัวบ่งชี้</t>
  </si>
  <si>
    <t>คะแนนรวม</t>
  </si>
  <si>
    <t>ตัวบ่งชี้ที่</t>
  </si>
  <si>
    <r>
      <t>ตอนที่ 1</t>
    </r>
    <r>
      <rPr>
        <sz val="12"/>
        <color rgb="FF000000"/>
        <rFont val="TH SarabunPSK"/>
        <family val="2"/>
      </rPr>
      <t xml:space="preserve"> การมีวินัย</t>
    </r>
  </si>
  <si>
    <r>
      <t>ตอนที่ 2</t>
    </r>
    <r>
      <rPr>
        <sz val="12"/>
        <color rgb="FF000000"/>
        <rFont val="TH SarabunPSK"/>
        <family val="2"/>
      </rPr>
      <t xml:space="preserve"> การประพฤติปฏิบัติตน</t>
    </r>
  </si>
  <si>
    <t xml:space="preserve">            เป็นแบบอย่างที่ดี</t>
  </si>
  <si>
    <r>
      <t>ตอนที่ 3</t>
    </r>
    <r>
      <rPr>
        <sz val="12"/>
        <color rgb="FF000000"/>
        <rFont val="TH SarabunPSK"/>
        <family val="2"/>
      </rPr>
      <t xml:space="preserve"> การดำรงชีวิตอย่างเหมาะสม      </t>
    </r>
  </si>
  <si>
    <r>
      <t>ตอนที่ 4</t>
    </r>
    <r>
      <rPr>
        <sz val="12"/>
        <color rgb="FF000000"/>
        <rFont val="TH SarabunPSK"/>
        <family val="2"/>
      </rPr>
      <t xml:space="preserve"> ความรักและศรัทธาในวิชาชีพ</t>
    </r>
  </si>
  <si>
    <r>
      <t>ตอนที่ 5</t>
    </r>
    <r>
      <rPr>
        <sz val="12"/>
        <color rgb="FF000000"/>
        <rFont val="TH SarabunPSK"/>
        <family val="2"/>
      </rPr>
      <t xml:space="preserve"> ความรับผิดชอบในวิชาชีพ</t>
    </r>
  </si>
  <si>
    <t>คนที่ 1</t>
  </si>
  <si>
    <t>คนที่ 2</t>
  </si>
  <si>
    <t>คนที่ 3</t>
  </si>
  <si>
    <t>ส่วนที่</t>
  </si>
  <si>
    <t>ตัวบ่งชี้</t>
  </si>
  <si>
    <t>น้ำหนักคะแนน</t>
  </si>
  <si>
    <t>ระดับคุณภาพ</t>
  </si>
  <si>
    <t>คะแนนที่ได้</t>
  </si>
  <si>
    <t>(น้ำหนักคะแนน ×ระดับคุณภาพ)</t>
  </si>
  <si>
    <t>การเป็นผู้มีความสามารถในการจัดการเรียนการสอน</t>
  </si>
  <si>
    <t>(60  คะแนน)</t>
  </si>
  <si>
    <t>1.ความสามารถในการจัดทำหลักสูตรอย่างเป็นระบบ</t>
  </si>
  <si>
    <t>2.แผนการจัดการเรียนรู้/แผนการจัดประสบการณ์/</t>
  </si>
  <si>
    <t>แผนการจัดการศึกษาเฉพาะบุคคล (IEP)</t>
  </si>
  <si>
    <t>3.ความสามารถในการเลือก/ออกแบบ การผลิต/จัดหา</t>
  </si>
  <si>
    <t>การนำไปใช้ การประเมินผลและการพัฒนาสื่อ/</t>
  </si>
  <si>
    <t>นวัตกรรมที่สอดคล้องกับกระบวนการจัดการเรียนรู้</t>
  </si>
  <si>
    <t>4.ผลงานในแฟ้มสะสมผลงานคัดสรร</t>
  </si>
  <si>
    <t>ผลรวมคะแนนที่ได้ ส่วนที่  1</t>
  </si>
  <si>
    <t>ผลการประเมิน =</t>
  </si>
  <si>
    <t>คะแนน</t>
  </si>
  <si>
    <t>4</t>
  </si>
  <si>
    <t>การพัฒนาตนเองเพื่อเพิ่มพูนความรู้และทักษะ</t>
  </si>
  <si>
    <t>ในสาขาหรือกลุ่มสาระที่รับผิดชอบหรือในงานที่</t>
  </si>
  <si>
    <t>รับผิดชอบ  (40  คะแนน)</t>
  </si>
  <si>
    <t>1.การศึกษาค้นคว้าหาความรู้ด้วยวิธีการต่าง ๆ</t>
  </si>
  <si>
    <t>ที่ทำให้เกิดความรู้และทักษะเพิ่มขึ้น</t>
  </si>
  <si>
    <t>2.การประมวลความรู้เกี่ยวกับการพัฒนาวิชาการและ</t>
  </si>
  <si>
    <t xml:space="preserve"> วิชาชีพและการนำไปใช้ในการจัดการเรียนการสอน *</t>
  </si>
  <si>
    <t>3.การให้บริการทางวิชาการและวิชาชีพ</t>
  </si>
  <si>
    <t>ผลรวมคะแนนที่ได้ ส่วนที่  2</t>
  </si>
  <si>
    <t>รวมผลการประเมิน ทั้ง 2 ส่วน =</t>
  </si>
  <si>
    <t>คะแนนเต็ม</t>
  </si>
  <si>
    <t>หมายเหตุ</t>
  </si>
  <si>
    <t xml:space="preserve">1.การจัดการเรียนรู้ </t>
  </si>
  <si>
    <r>
      <t xml:space="preserve">  1.</t>
    </r>
    <r>
      <rPr>
        <sz val="16"/>
        <color theme="1"/>
        <rFont val="TH SarabunIT๙"/>
        <family val="2"/>
      </rPr>
      <t>จัดทำแผนการจัดการเรียนรู้ที่สอดคล้องกับมาตรฐานการเรียนรู้ ตัวชี้วัดและสาระการเรียนรู้ ตามหลักสูตรแกนกลาง หลักสูตรสถานศึกษาและนำไปใช้ในการจัดการเรียนรู้ได้</t>
    </r>
  </si>
  <si>
    <r>
      <t xml:space="preserve">  2.</t>
    </r>
    <r>
      <rPr>
        <sz val="16"/>
        <color theme="1"/>
        <rFont val="TH SarabunIT๙"/>
        <family val="2"/>
      </rPr>
      <t>จัดการเรียนรู้ที่เน้นผู้เรียนเป็นสำคัญและใช้กระบวนการเรียนรู้ที่หลากหลาย สอดคล้องกับความต้องการของผู้เรียนและชุมชน</t>
    </r>
  </si>
  <si>
    <r>
      <t xml:space="preserve">  3.</t>
    </r>
    <r>
      <rPr>
        <sz val="16"/>
        <color theme="1"/>
        <rFont val="TH SarabunIT๙"/>
        <family val="2"/>
      </rPr>
      <t>วัดและประเมินผลการเรียนรู้ได้อย่างหลากหลายและนำผลไปใช้ในการพัฒนาผู้เรียน</t>
    </r>
  </si>
  <si>
    <r>
      <t xml:space="preserve">  4.</t>
    </r>
    <r>
      <rPr>
        <sz val="16"/>
        <color theme="1"/>
        <rFont val="TH SarabunIT๙"/>
        <family val="2"/>
      </rPr>
      <t>ดำเนินการแก้ปัญหา ส่งเริมการเรียนรู้ พัฒนาผู้เรียน โดยใช้กระบวนการวิจัยในชั้นเรียนเป็นระบบ</t>
    </r>
  </si>
  <si>
    <r>
      <t xml:space="preserve">  5.</t>
    </r>
    <r>
      <rPr>
        <sz val="16"/>
        <color theme="1"/>
        <rFont val="TH SarabunIT๙"/>
        <family val="2"/>
      </rPr>
      <t>การจัดกิจกรรมส่งเสริมการเรียนรู้และการพัฒนาผู้เรียนที่สอดคล้องกับวัฒนธรรมและความเป็นไทย</t>
    </r>
  </si>
  <si>
    <r>
      <t xml:space="preserve">  6.</t>
    </r>
    <r>
      <rPr>
        <sz val="16"/>
        <color theme="1"/>
        <rFont val="TH SarabunIT๙"/>
        <family val="2"/>
      </rPr>
      <t>รายงานผลต่อผู้เรียน ผู้ปกครอง ผู้บริหารอย่างถูกต้อง สม่ำเสมอและประสานความร่วมมือในการพัฒนาผู้เรียน</t>
    </r>
  </si>
  <si>
    <t>รวมคะแนน</t>
  </si>
  <si>
    <t>2.การพัฒนาทางวิชาการ</t>
  </si>
  <si>
    <r>
      <t xml:space="preserve">  1.</t>
    </r>
    <r>
      <rPr>
        <sz val="16"/>
        <color theme="1"/>
        <rFont val="TH SarabunIT๙"/>
        <family val="2"/>
      </rPr>
      <t>มีการพัฒนา จัดหา ประยุกต์ใช้สื่อ นวัตกรรม/สิ่งประดิษฐ์ในการจัดการเรียนรู้</t>
    </r>
  </si>
  <si>
    <r>
      <t xml:space="preserve">  2.</t>
    </r>
    <r>
      <rPr>
        <sz val="16"/>
        <color theme="1"/>
        <rFont val="TH SarabunIT๙"/>
        <family val="2"/>
      </rPr>
      <t>ใช้แหล่งเรียนรู้และภูมิปัญญาท้องถิ่นที่หลากหลายเหมาะสมกับสาระการเรียนรู้และกิจกรรมการเรียนรู้</t>
    </r>
  </si>
  <si>
    <r>
      <t xml:space="preserve">  3.</t>
    </r>
    <r>
      <rPr>
        <sz val="16"/>
        <color theme="1"/>
        <rFont val="TH SarabunIT๙"/>
        <family val="2"/>
      </rPr>
      <t>จัดให้ผู้เรียนมีส่วนร่วมในการเลือกใช้แหล่งเรียนรู้และภูมิปัญญาอย่างสม่ำเสมอ</t>
    </r>
  </si>
  <si>
    <r>
      <t xml:space="preserve">  4.</t>
    </r>
    <r>
      <rPr>
        <sz val="16"/>
        <color theme="1"/>
        <rFont val="TH SarabunIT๙"/>
        <family val="2"/>
      </rPr>
      <t>ใช้หรือสร้างเครือข่ายและบริการสังคมด้านวิชาการ</t>
    </r>
  </si>
  <si>
    <r>
      <t xml:space="preserve">  5.</t>
    </r>
    <r>
      <rPr>
        <sz val="16"/>
        <color theme="1"/>
        <rFont val="TH SarabunIT๙"/>
        <family val="2"/>
      </rPr>
      <t>มีส่วนร่วมในการวางแผนงานวิชาการ</t>
    </r>
  </si>
  <si>
    <t>3.ผลที่เกิดกับผู้เรียน</t>
  </si>
  <si>
    <r>
      <t xml:space="preserve">  1.</t>
    </r>
    <r>
      <rPr>
        <sz val="16"/>
        <color theme="1"/>
        <rFont val="TH SarabunIT๙"/>
        <family val="2"/>
      </rPr>
      <t>มีคุณลักษณะอันพึงประสงค์ตามหลักสูตรแกนกลางและหรือหลักสูตรสถานศึกษาและการแสดงออกถึงความเป็นไทย</t>
    </r>
  </si>
  <si>
    <r>
      <t xml:space="preserve">  2.</t>
    </r>
    <r>
      <rPr>
        <sz val="16"/>
        <color theme="1"/>
        <rFont val="TH SarabunIT๙"/>
        <family val="2"/>
      </rPr>
      <t>มีผลสัมฤทธิ์ทางการเรียนตามมาตรฐานการเรียนรู้ที่สถานศึกษากำหนด</t>
    </r>
  </si>
  <si>
    <r>
      <t xml:space="preserve">  3.</t>
    </r>
    <r>
      <rPr>
        <sz val="16"/>
        <color theme="1"/>
        <rFont val="TH SarabunIT๙"/>
        <family val="2"/>
      </rPr>
      <t>สนใจเรียน แสวงหาความรู้จากแหล่งเรียนรู้ต่าง ๆ บันทึกความรู้อย่างสม่ำเสมอ</t>
    </r>
  </si>
  <si>
    <r>
      <t xml:space="preserve">  4.</t>
    </r>
    <r>
      <rPr>
        <sz val="16"/>
        <color theme="1"/>
        <rFont val="TH SarabunIT๙"/>
        <family val="2"/>
      </rPr>
      <t>มีความสนใจในการคิดแก้ปัญหา คิดวิเคราะห์ คิดสังเคราะห์ ตามศักยภาพของผู้เรียน</t>
    </r>
  </si>
  <si>
    <r>
      <t xml:space="preserve">  5.</t>
    </r>
    <r>
      <rPr>
        <sz val="16"/>
        <color theme="1"/>
        <rFont val="TH SarabunIT๙"/>
        <family val="2"/>
      </rPr>
      <t>มีส่วนร่วมในการอนุรักษ์และพัฒนาสิ่งแวดล้อม รักษาผลประโยชน์ส่วนรวม</t>
    </r>
  </si>
  <si>
    <t xml:space="preserve">  6.มีการแสดงออกด้วยความมั่นใจ ร่าเริง แจ่มใส มีมนุษยสัมพันธ์ที่ดีต่อผู้อื่น มีความกระตือรือร้น มาเรียนอย่างสม่ำเสมอ เรียนและร่วมมือในการทำกิจกรรมอย่างมีความสุข</t>
  </si>
  <si>
    <r>
      <t xml:space="preserve">  7.</t>
    </r>
    <r>
      <rPr>
        <sz val="16"/>
        <color theme="1"/>
        <rFont val="TH SarabunIT๙"/>
        <family val="2"/>
      </rPr>
      <t>ปรับตัวเข้ากับเพื่อนและสถานการณ์ต่าง ๆ ได้ดี เป็นที่ยอมรับของเพื่อนและครู</t>
    </r>
  </si>
  <si>
    <t xml:space="preserve">  8.มีความสามารถในการใช้เทคโนโลยี</t>
  </si>
  <si>
    <t>4.ผลการปฏิบัติหน้าที่อื่นตามที่ได้รับมอบหมาย</t>
  </si>
  <si>
    <r>
      <t xml:space="preserve">  </t>
    </r>
    <r>
      <rPr>
        <sz val="16"/>
        <color theme="1"/>
        <rFont val="TH SarabunIT๙"/>
        <family val="2"/>
      </rPr>
      <t>ให้พิจารณาจากผลการปฏิบัติงานอื่นที่ได้รับมอบหมายจากสถานศึกษาทั้งภายในและภายนอกสถานศึกษา โดยคำนึงปริมาณและคุณภาพและข้อจำกัดตามสภาพความยากลำบากด้วย</t>
    </r>
  </si>
  <si>
    <t>คะแนนรวมทั้งหมด</t>
  </si>
  <si>
    <t>เต็ม</t>
  </si>
  <si>
    <r>
      <t>ด้านที่  1</t>
    </r>
    <r>
      <rPr>
        <sz val="14"/>
        <color rgb="FF000000"/>
        <rFont val="TH SarabunPSK"/>
        <family val="2"/>
      </rPr>
      <t xml:space="preserve">  ด้านวินัย คุณธรรม จริยธรรมและจรรยาบรรณวิชาชีพ</t>
    </r>
  </si>
  <si>
    <t>เกณฑ์ผ่านต้องได้คะแนน</t>
  </si>
  <si>
    <r>
      <t>ด้านที่  2</t>
    </r>
    <r>
      <rPr>
        <sz val="14"/>
        <color rgb="FF000000"/>
        <rFont val="TH SarabunPSK"/>
        <family val="2"/>
      </rPr>
      <t xml:space="preserve">  ด้านความรู้ความสามารถ</t>
    </r>
  </si>
  <si>
    <t>แต่ละด้าน ดังนี้</t>
  </si>
  <si>
    <r>
      <t>ส่วนที่  1</t>
    </r>
    <r>
      <rPr>
        <sz val="14"/>
        <color rgb="FF000000"/>
        <rFont val="TH SarabunPSK"/>
        <family val="2"/>
      </rPr>
      <t xml:space="preserve">  การเป็นผู้มีความสามารถในการจัดการเรียนการสอน</t>
    </r>
  </si>
  <si>
    <t>ด้านที่ 1 ไม่ต่ำกว่าร้อยละ 65</t>
  </si>
  <si>
    <r>
      <t>ส่วนที่  2</t>
    </r>
    <r>
      <rPr>
        <sz val="14"/>
        <color rgb="FF000000"/>
        <rFont val="TH SarabunPSK"/>
        <family val="2"/>
      </rPr>
      <t xml:space="preserve">  การพัฒนาตนเองเพื่อเพิ่มพูนความรู้และทักษะ</t>
    </r>
  </si>
  <si>
    <t>ด้านที่ 2 ไม่ต่ำกว่าร้อยละ 65</t>
  </si>
  <si>
    <r>
      <t>ด้านที่  3</t>
    </r>
    <r>
      <rPr>
        <sz val="14"/>
        <color rgb="FF000000"/>
        <rFont val="TH SarabunPSK"/>
        <family val="2"/>
      </rPr>
      <t xml:space="preserve">  ด้านผลงานที่เกิดจากการปฏิบัติหน้าที่</t>
    </r>
  </si>
  <si>
    <t>ด้านที่ 3 ไม่ต่ำกว่าร้อยละ 65</t>
  </si>
  <si>
    <t>1. การจัดการเรียนรู้</t>
  </si>
  <si>
    <t>2. การพัฒนาวิชาการ</t>
  </si>
  <si>
    <t>3. ผลที่เกิดกับผู้เรียน</t>
  </si>
  <si>
    <t xml:space="preserve">4. ผลการปฏิบัติหน้าที่อื่นตามที่ได้รับมอบหมาย </t>
  </si>
  <si>
    <t>คนที่</t>
  </si>
  <si>
    <r>
      <t>ตอนที่ 1</t>
    </r>
    <r>
      <rPr>
        <sz val="16"/>
        <color rgb="FF000000"/>
        <rFont val="TH SarabunPSK"/>
        <family val="2"/>
      </rPr>
      <t xml:space="preserve"> การมีวินัย</t>
    </r>
  </si>
  <si>
    <t>เกณฑ์ผ่านแต่ละวิทยฐานะ ต้องได้คะแนนจากกรรมการ 3 คน เฉลี่ย ดังนี้</t>
  </si>
  <si>
    <r>
      <t>ตอนที่ 2</t>
    </r>
    <r>
      <rPr>
        <sz val="16"/>
        <color rgb="FF000000"/>
        <rFont val="TH SarabunPSK"/>
        <family val="2"/>
      </rPr>
      <t xml:space="preserve"> การประพฤติปฏิบัติตนเป็นแบบอย่างที่ดี</t>
    </r>
  </si>
  <si>
    <t>ชำนาญการ ไม่ต่ำกว่าร้อยละ 65</t>
  </si>
  <si>
    <r>
      <t>ตอนที่ 3</t>
    </r>
    <r>
      <rPr>
        <sz val="16"/>
        <color rgb="FF000000"/>
        <rFont val="TH SarabunPSK"/>
        <family val="2"/>
      </rPr>
      <t xml:space="preserve"> การดำรงชีวิตอย่างเหมาะสม</t>
    </r>
  </si>
  <si>
    <t>ชำนาญการพิเศษ ไม่ต่ำกว่าร้อยละ 70</t>
  </si>
  <si>
    <r>
      <t>ตอนที่ 4</t>
    </r>
    <r>
      <rPr>
        <sz val="16"/>
        <color rgb="FF000000"/>
        <rFont val="TH SarabunPSK"/>
        <family val="2"/>
      </rPr>
      <t xml:space="preserve"> ความรักและศรัทธาในวิชาชีพ</t>
    </r>
  </si>
  <si>
    <t>เชี่ยวชาญ ไม่ต่ำกว่าร้อยละ 75</t>
  </si>
  <si>
    <r>
      <t>ตอนที่ 5</t>
    </r>
    <r>
      <rPr>
        <sz val="16"/>
        <color rgb="FF000000"/>
        <rFont val="TH SarabunPSK"/>
        <family val="2"/>
      </rPr>
      <t xml:space="preserve"> ความรับผิดชอบในวิชาชีพ</t>
    </r>
  </si>
  <si>
    <t>เชี่ยวชาญพิเศษ ไม่ต่ำกว่าร้อยละ 80</t>
  </si>
  <si>
    <t>รวมคะแนนจากกรรมการ  3  คน  เฉลี่ย =</t>
  </si>
  <si>
    <t>3</t>
  </si>
  <si>
    <r>
      <t xml:space="preserve">ส่วนที่ 1 </t>
    </r>
    <r>
      <rPr>
        <sz val="14"/>
        <color rgb="FF000000"/>
        <rFont val="TH SarabunPSK"/>
        <family val="2"/>
      </rPr>
      <t>การเป็นผู้มีความสามารถในการจัดการเรียนการสอน</t>
    </r>
  </si>
  <si>
    <t>เกณฑ์ผ่านแต่ละวิทยฐานะต้องได้คะแนน</t>
  </si>
  <si>
    <t>รวมทั้ง 2 ส่วน จากกรรมการ 3 คนเฉลี่ย ดังนี้</t>
  </si>
  <si>
    <t>- วิทยฐานะชำนาญการ ไม่ต่ำกว่าร้อยละ 65</t>
  </si>
  <si>
    <r>
      <t xml:space="preserve">ส่วนที่ 2 </t>
    </r>
    <r>
      <rPr>
        <sz val="14"/>
        <color rgb="FF000000"/>
        <rFont val="TH SarabunPSK"/>
        <family val="2"/>
      </rPr>
      <t>การพัฒนาตนเอง เพื่อเพิ่มพูนความรู้และทักษะในสาขาหรือกลุ่มสาระที่รับผิดชอบหรือในงานที่รับผิดชอบ</t>
    </r>
  </si>
  <si>
    <t>- วิทยฐานะชำนาญการพิเศษ ไม่ต่ำกว่าร้อยละ 70</t>
  </si>
  <si>
    <t>- วิทยฐานะเชี่ยวชาญ ไม่ต่ำกว่าร้อยละ 75</t>
  </si>
  <si>
    <t>รวมคะแนนจากกรรมการ  3  คนเฉลี่ย =</t>
  </si>
  <si>
    <t>1.การจัดการเรียนรู้</t>
  </si>
  <si>
    <t>-วิทยฐานะชำนาญการ ไม่ต่ำกว่าร้อยละ 65</t>
  </si>
  <si>
    <t>4.ผลการปฏิบัติหน้าที่ตามที่ได้รับมอบหมาย</t>
  </si>
  <si>
    <t>-วิทยฐานะชำนาญการพิเศษ ไม่ต่ำกว่าร้อยละ 70</t>
  </si>
  <si>
    <t>-วิทยฐานะเชี่ยวชาญ ไม่ต่ำกว่าร้อยละ 75</t>
  </si>
  <si>
    <r>
      <t>รวมคะแนนจากกรรมการ 3 คนเฉลี่ย</t>
    </r>
    <r>
      <rPr>
        <sz val="16"/>
        <color theme="1"/>
        <rFont val="TH SarabunPSK"/>
        <family val="2"/>
      </rPr>
      <t xml:space="preserve"> =</t>
    </r>
  </si>
  <si>
    <t>เกณฑ์ผ่านร้อยละ</t>
  </si>
  <si>
    <t>กรรมการคนที่ 1</t>
  </si>
  <si>
    <t>กรรมการคนที่ 2</t>
  </si>
  <si>
    <t>กรรมการคนที่ 3</t>
  </si>
  <si>
    <t>รวมเฉลี่ย</t>
  </si>
  <si>
    <r>
      <t>ด้านที่ 1</t>
    </r>
    <r>
      <rPr>
        <sz val="16"/>
        <color rgb="FF000000"/>
        <rFont val="TH SarabunPSK"/>
        <family val="2"/>
      </rPr>
      <t xml:space="preserve"> ด้านวินัย คุณธรรม จริยธรรมและจรรยาบรรณวิชาชีพ</t>
    </r>
  </si>
  <si>
    <r>
      <t>ด้านที่ 2</t>
    </r>
    <r>
      <rPr>
        <sz val="16"/>
        <color rgb="FF000000"/>
        <rFont val="TH SarabunPSK"/>
        <family val="2"/>
      </rPr>
      <t xml:space="preserve"> ด้านความรู้ความสามารถ</t>
    </r>
  </si>
  <si>
    <r>
      <t>ด้านที่ 3</t>
    </r>
    <r>
      <rPr>
        <sz val="16"/>
        <color rgb="FF000000"/>
        <rFont val="TH SarabunPSK"/>
        <family val="2"/>
      </rPr>
      <t xml:space="preserve"> ด้านผลงานที่เกิดจากการปฏิบัติหน้าที่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</si>
</sst>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Tahoma"/>
      <family val="2"/>
      <charset val="222"/>
      <scheme val="minor"/>
    </font>
    <font>
      <b/>
      <sz val="16"/>
      <color theme="1"/>
      <name val="TH Sarabun New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rgb="FF000000"/>
      <name val="TH SarabunPSK"/>
      <family val="2"/>
    </font>
    <font>
      <sz val="12"/>
      <color rgb="FF000000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b/>
      <sz val="15"/>
      <color theme="1"/>
      <name val="TH SarabunPSK"/>
      <family val="2"/>
    </font>
    <font>
      <sz val="16"/>
      <color theme="1"/>
      <name val="TH SarabunIT๙"/>
      <family val="2"/>
    </font>
    <font>
      <b/>
      <sz val="14"/>
      <color rgb="FF000000"/>
      <name val="TH SarabunPSK"/>
      <family val="2"/>
    </font>
    <font>
      <sz val="17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sz val="9"/>
      <color rgb="FF00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277">
    <xf numFmtId="0" fontId="0" fillId="0" borderId="0" xfId="0"/>
    <xf numFmtId="0" fontId="3" fillId="2" borderId="0" xfId="0" applyFont="1" applyFill="1"/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0" fillId="2" borderId="0" xfId="0" applyFill="1"/>
    <xf numFmtId="0" fontId="7" fillId="2" borderId="0" xfId="0" applyFont="1" applyFill="1"/>
    <xf numFmtId="0" fontId="8" fillId="2" borderId="17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>
      <alignment horizontal="center" vertical="center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2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2" fillId="4" borderId="19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vertical="top"/>
    </xf>
    <xf numFmtId="0" fontId="2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0" fontId="4" fillId="3" borderId="2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vertical="center"/>
    </xf>
    <xf numFmtId="0" fontId="10" fillId="2" borderId="29" xfId="0" applyFont="1" applyFill="1" applyBorder="1" applyAlignment="1">
      <alignment vertical="center"/>
    </xf>
    <xf numFmtId="0" fontId="10" fillId="2" borderId="28" xfId="0" applyFont="1" applyFill="1" applyBorder="1" applyAlignment="1">
      <alignment vertical="center" shrinkToFit="1"/>
    </xf>
    <xf numFmtId="0" fontId="10" fillId="2" borderId="0" xfId="0" applyFont="1" applyFill="1" applyAlignment="1">
      <alignment horizontal="center" vertical="center"/>
    </xf>
    <xf numFmtId="0" fontId="10" fillId="4" borderId="30" xfId="0" applyFont="1" applyFill="1" applyBorder="1" applyAlignment="1" applyProtection="1">
      <alignment horizontal="center" vertical="center"/>
      <protection locked="0"/>
    </xf>
    <xf numFmtId="0" fontId="10" fillId="2" borderId="28" xfId="0" applyFont="1" applyFill="1" applyBorder="1" applyAlignment="1">
      <alignment vertical="center"/>
    </xf>
    <xf numFmtId="0" fontId="10" fillId="2" borderId="31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 shrinkToFit="1"/>
    </xf>
    <xf numFmtId="0" fontId="10" fillId="2" borderId="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vertical="center" wrapText="1"/>
    </xf>
    <xf numFmtId="0" fontId="10" fillId="2" borderId="29" xfId="0" applyFont="1" applyFill="1" applyBorder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10" fillId="4" borderId="30" xfId="0" applyFont="1" applyFill="1" applyBorder="1" applyAlignment="1" applyProtection="1">
      <alignment horizontal="center" vertical="center" wrapText="1"/>
      <protection locked="0"/>
    </xf>
    <xf numFmtId="0" fontId="10" fillId="2" borderId="28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vertical="center"/>
    </xf>
    <xf numFmtId="0" fontId="9" fillId="3" borderId="17" xfId="0" applyFont="1" applyFill="1" applyBorder="1" applyAlignment="1">
      <alignment horizontal="center" vertical="center"/>
    </xf>
    <xf numFmtId="2" fontId="9" fillId="3" borderId="17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2" fontId="11" fillId="3" borderId="4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6" fillId="0" borderId="0" xfId="0" applyFont="1"/>
    <xf numFmtId="0" fontId="13" fillId="2" borderId="33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vertical="center"/>
    </xf>
    <xf numFmtId="0" fontId="13" fillId="2" borderId="39" xfId="0" applyFont="1" applyFill="1" applyBorder="1" applyAlignment="1">
      <alignment horizontal="center"/>
    </xf>
    <xf numFmtId="0" fontId="13" fillId="3" borderId="40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vertical="center"/>
    </xf>
    <xf numFmtId="0" fontId="13" fillId="2" borderId="32" xfId="0" applyFont="1" applyFill="1" applyBorder="1" applyAlignment="1">
      <alignment vertical="center"/>
    </xf>
    <xf numFmtId="0" fontId="13" fillId="2" borderId="33" xfId="0" applyFont="1" applyFill="1" applyBorder="1" applyAlignment="1">
      <alignment horizontal="center"/>
    </xf>
    <xf numFmtId="0" fontId="13" fillId="3" borderId="34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vertical="center"/>
    </xf>
    <xf numFmtId="0" fontId="13" fillId="2" borderId="43" xfId="0" applyFont="1" applyFill="1" applyBorder="1" applyAlignment="1">
      <alignment horizontal="left" vertical="center" indent="2"/>
    </xf>
    <xf numFmtId="0" fontId="17" fillId="2" borderId="30" xfId="0" applyFont="1" applyFill="1" applyBorder="1" applyAlignment="1">
      <alignment horizontal="center"/>
    </xf>
    <xf numFmtId="0" fontId="17" fillId="3" borderId="44" xfId="0" applyFont="1" applyFill="1" applyBorder="1" applyAlignment="1">
      <alignment horizontal="center" vertical="center"/>
    </xf>
    <xf numFmtId="0" fontId="17" fillId="2" borderId="42" xfId="0" applyFont="1" applyFill="1" applyBorder="1" applyAlignment="1">
      <alignment vertical="center"/>
    </xf>
    <xf numFmtId="0" fontId="13" fillId="2" borderId="35" xfId="0" applyFont="1" applyFill="1" applyBorder="1" applyAlignment="1">
      <alignment horizontal="left" vertical="center" indent="2"/>
    </xf>
    <xf numFmtId="0" fontId="17" fillId="2" borderId="36" xfId="0" applyFont="1" applyFill="1" applyBorder="1" applyAlignment="1">
      <alignment horizontal="center"/>
    </xf>
    <xf numFmtId="0" fontId="17" fillId="3" borderId="37" xfId="0" applyFont="1" applyFill="1" applyBorder="1" applyAlignment="1">
      <alignment horizontal="center" vertical="center"/>
    </xf>
    <xf numFmtId="0" fontId="17" fillId="2" borderId="43" xfId="0" applyFont="1" applyFill="1" applyBorder="1" applyAlignment="1">
      <alignment horizontal="left" vertical="center" indent="2"/>
    </xf>
    <xf numFmtId="0" fontId="16" fillId="2" borderId="42" xfId="0" applyFont="1" applyFill="1" applyBorder="1" applyAlignment="1">
      <alignment vertical="top"/>
    </xf>
    <xf numFmtId="0" fontId="17" fillId="2" borderId="35" xfId="0" applyFont="1" applyFill="1" applyBorder="1" applyAlignment="1">
      <alignment horizontal="left" vertical="center" indent="2"/>
    </xf>
    <xf numFmtId="0" fontId="16" fillId="2" borderId="45" xfId="0" applyFont="1" applyFill="1" applyBorder="1" applyAlignment="1">
      <alignment vertical="top"/>
    </xf>
    <xf numFmtId="0" fontId="7" fillId="0" borderId="0" xfId="0" applyFont="1"/>
    <xf numFmtId="0" fontId="8" fillId="2" borderId="28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vertical="center"/>
    </xf>
    <xf numFmtId="0" fontId="9" fillId="3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0" fontId="13" fillId="2" borderId="6" xfId="0" applyFont="1" applyFill="1" applyBorder="1" applyAlignment="1">
      <alignment vertical="center"/>
    </xf>
    <xf numFmtId="0" fontId="13" fillId="2" borderId="8" xfId="0" applyFont="1" applyFill="1" applyBorder="1" applyAlignment="1">
      <alignment vertical="center"/>
    </xf>
    <xf numFmtId="2" fontId="6" fillId="3" borderId="1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right" vertical="center"/>
    </xf>
    <xf numFmtId="0" fontId="4" fillId="2" borderId="16" xfId="0" applyFont="1" applyFill="1" applyBorder="1" applyAlignment="1">
      <alignment horizontal="right" vertical="center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 vertical="center"/>
    </xf>
    <xf numFmtId="0" fontId="2" fillId="3" borderId="2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4" borderId="19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vertical="center" wrapText="1"/>
    </xf>
    <xf numFmtId="0" fontId="6" fillId="2" borderId="27" xfId="0" applyFont="1" applyFill="1" applyBorder="1" applyAlignment="1">
      <alignment vertical="center" wrapText="1"/>
    </xf>
    <xf numFmtId="0" fontId="6" fillId="2" borderId="26" xfId="0" applyFont="1" applyFill="1" applyBorder="1" applyAlignment="1">
      <alignment vertical="center"/>
    </xf>
    <xf numFmtId="0" fontId="6" fillId="2" borderId="27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vertical="center"/>
    </xf>
    <xf numFmtId="0" fontId="18" fillId="2" borderId="28" xfId="0" applyFont="1" applyFill="1" applyBorder="1" applyAlignment="1">
      <alignment vertical="center"/>
    </xf>
    <xf numFmtId="0" fontId="7" fillId="2" borderId="48" xfId="0" applyFont="1" applyFill="1" applyBorder="1" applyAlignment="1">
      <alignment vertical="top"/>
    </xf>
    <xf numFmtId="0" fontId="7" fillId="2" borderId="49" xfId="0" applyFont="1" applyFill="1" applyBorder="1" applyAlignment="1">
      <alignment vertical="top"/>
    </xf>
    <xf numFmtId="0" fontId="8" fillId="2" borderId="26" xfId="0" applyFont="1" applyFill="1" applyBorder="1" applyAlignment="1">
      <alignment horizontal="right" vertical="center"/>
    </xf>
    <xf numFmtId="0" fontId="8" fillId="2" borderId="47" xfId="0" applyFont="1" applyFill="1" applyBorder="1" applyAlignment="1">
      <alignment horizontal="right" vertical="center"/>
    </xf>
    <xf numFmtId="0" fontId="8" fillId="2" borderId="31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vertical="center"/>
    </xf>
    <xf numFmtId="0" fontId="13" fillId="2" borderId="27" xfId="0" applyFont="1" applyFill="1" applyBorder="1" applyAlignment="1">
      <alignment vertical="center"/>
    </xf>
    <xf numFmtId="0" fontId="17" fillId="2" borderId="29" xfId="0" applyFont="1" applyFill="1" applyBorder="1" applyAlignment="1">
      <alignment vertical="center"/>
    </xf>
    <xf numFmtId="0" fontId="17" fillId="2" borderId="28" xfId="0" applyFont="1" applyFill="1" applyBorder="1" applyAlignment="1">
      <alignment vertical="center"/>
    </xf>
    <xf numFmtId="0" fontId="17" fillId="2" borderId="48" xfId="0" applyFont="1" applyFill="1" applyBorder="1" applyAlignment="1">
      <alignment vertical="center"/>
    </xf>
    <xf numFmtId="0" fontId="17" fillId="2" borderId="49" xfId="0" applyFont="1" applyFill="1" applyBorder="1" applyAlignment="1">
      <alignment vertical="center"/>
    </xf>
    <xf numFmtId="0" fontId="13" fillId="2" borderId="26" xfId="0" applyFont="1" applyFill="1" applyBorder="1" applyAlignment="1">
      <alignment horizontal="right" vertical="center"/>
    </xf>
    <xf numFmtId="0" fontId="13" fillId="2" borderId="47" xfId="0" applyFont="1" applyFill="1" applyBorder="1" applyAlignment="1">
      <alignment horizontal="right" vertical="center"/>
    </xf>
    <xf numFmtId="0" fontId="13" fillId="2" borderId="3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50" xfId="0" applyFont="1" applyFill="1" applyBorder="1" applyAlignment="1">
      <alignment vertical="center"/>
    </xf>
    <xf numFmtId="0" fontId="13" fillId="3" borderId="7" xfId="0" applyFont="1" applyFill="1" applyBorder="1" applyAlignment="1">
      <alignment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vertical="center"/>
    </xf>
    <xf numFmtId="0" fontId="17" fillId="2" borderId="27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3" fillId="2" borderId="31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vertical="center"/>
    </xf>
    <xf numFmtId="0" fontId="3" fillId="2" borderId="27" xfId="0" applyFont="1" applyFill="1" applyBorder="1" applyAlignment="1">
      <alignment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EEFE0-4927-4150-8F1E-13547647FC44}">
  <dimension ref="A1:W11"/>
  <sheetViews>
    <sheetView zoomScaleNormal="100" workbookViewId="0">
      <selection activeCell="B5" sqref="B5"/>
    </sheetView>
  </sheetViews>
  <sheetFormatPr defaultColWidth="0" defaultRowHeight="14.25" zeroHeight="1"/>
  <cols>
    <col min="1" max="1" width="21" bestFit="1" customWidth="1"/>
    <col min="2" max="6" width="5.75" bestFit="1" customWidth="1"/>
    <col min="7" max="7" width="7.25" bestFit="1" customWidth="1"/>
    <col min="8" max="8" width="3.625" customWidth="1"/>
    <col min="9" max="9" width="21" bestFit="1" customWidth="1"/>
    <col min="10" max="14" width="5.75" bestFit="1" customWidth="1"/>
    <col min="15" max="15" width="7.25" bestFit="1" customWidth="1"/>
    <col min="16" max="16" width="3.625" customWidth="1"/>
    <col min="17" max="17" width="21" bestFit="1" customWidth="1"/>
    <col min="18" max="22" width="5.75" bestFit="1" customWidth="1"/>
    <col min="23" max="23" width="7.25" bestFit="1" customWidth="1"/>
    <col min="24" max="16384" width="9" hidden="1"/>
  </cols>
  <sheetData>
    <row r="1" spans="1:23" ht="16.5" thickBot="1">
      <c r="A1" s="131" t="s">
        <v>0</v>
      </c>
      <c r="B1" s="131"/>
      <c r="C1" s="131"/>
      <c r="D1" s="131"/>
      <c r="E1" s="131"/>
      <c r="F1" s="131"/>
      <c r="G1" s="131"/>
      <c r="H1" s="1"/>
      <c r="I1" s="131" t="s">
        <v>1</v>
      </c>
      <c r="J1" s="131"/>
      <c r="K1" s="131"/>
      <c r="L1" s="131"/>
      <c r="M1" s="131"/>
      <c r="N1" s="131"/>
      <c r="O1" s="131"/>
      <c r="P1" s="1"/>
      <c r="Q1" s="131" t="s">
        <v>2</v>
      </c>
      <c r="R1" s="131"/>
      <c r="S1" s="131"/>
      <c r="T1" s="131"/>
      <c r="U1" s="131"/>
      <c r="V1" s="131"/>
      <c r="W1" s="131"/>
    </row>
    <row r="2" spans="1:23" ht="16.5" thickBot="1">
      <c r="A2" s="132" t="s">
        <v>3</v>
      </c>
      <c r="B2" s="135" t="s">
        <v>4</v>
      </c>
      <c r="C2" s="136"/>
      <c r="D2" s="136"/>
      <c r="E2" s="136"/>
      <c r="F2" s="137"/>
      <c r="G2" s="132" t="s">
        <v>5</v>
      </c>
      <c r="H2" s="1"/>
      <c r="I2" s="132" t="s">
        <v>3</v>
      </c>
      <c r="J2" s="135" t="s">
        <v>4</v>
      </c>
      <c r="K2" s="136"/>
      <c r="L2" s="136"/>
      <c r="M2" s="136"/>
      <c r="N2" s="137"/>
      <c r="O2" s="132" t="s">
        <v>5</v>
      </c>
      <c r="P2" s="1"/>
      <c r="Q2" s="132" t="s">
        <v>3</v>
      </c>
      <c r="R2" s="135" t="s">
        <v>4</v>
      </c>
      <c r="S2" s="136"/>
      <c r="T2" s="136"/>
      <c r="U2" s="136"/>
      <c r="V2" s="137"/>
      <c r="W2" s="132" t="s">
        <v>5</v>
      </c>
    </row>
    <row r="3" spans="1:23" ht="16.5" thickBot="1">
      <c r="A3" s="133"/>
      <c r="B3" s="2" t="s">
        <v>6</v>
      </c>
      <c r="C3" s="2" t="s">
        <v>6</v>
      </c>
      <c r="D3" s="2" t="s">
        <v>6</v>
      </c>
      <c r="E3" s="2" t="s">
        <v>6</v>
      </c>
      <c r="F3" s="2" t="s">
        <v>6</v>
      </c>
      <c r="G3" s="133"/>
      <c r="H3" s="1"/>
      <c r="I3" s="133"/>
      <c r="J3" s="2" t="s">
        <v>6</v>
      </c>
      <c r="K3" s="2" t="s">
        <v>6</v>
      </c>
      <c r="L3" s="2" t="s">
        <v>6</v>
      </c>
      <c r="M3" s="2" t="s">
        <v>6</v>
      </c>
      <c r="N3" s="2" t="s">
        <v>6</v>
      </c>
      <c r="O3" s="133"/>
      <c r="P3" s="1"/>
      <c r="Q3" s="133"/>
      <c r="R3" s="2" t="s">
        <v>6</v>
      </c>
      <c r="S3" s="2" t="s">
        <v>6</v>
      </c>
      <c r="T3" s="2" t="s">
        <v>6</v>
      </c>
      <c r="U3" s="2" t="s">
        <v>6</v>
      </c>
      <c r="V3" s="2" t="s">
        <v>6</v>
      </c>
      <c r="W3" s="133"/>
    </row>
    <row r="4" spans="1:23" ht="16.5" thickBot="1">
      <c r="A4" s="134"/>
      <c r="B4" s="2">
        <v>1</v>
      </c>
      <c r="C4" s="2">
        <v>2</v>
      </c>
      <c r="D4" s="2">
        <v>3</v>
      </c>
      <c r="E4" s="2">
        <v>4</v>
      </c>
      <c r="F4" s="2">
        <v>5</v>
      </c>
      <c r="G4" s="134"/>
      <c r="H4" s="1"/>
      <c r="I4" s="134"/>
      <c r="J4" s="2">
        <v>1</v>
      </c>
      <c r="K4" s="2">
        <v>2</v>
      </c>
      <c r="L4" s="2">
        <v>3</v>
      </c>
      <c r="M4" s="2">
        <v>4</v>
      </c>
      <c r="N4" s="2">
        <v>5</v>
      </c>
      <c r="O4" s="134"/>
      <c r="P4" s="1"/>
      <c r="Q4" s="134"/>
      <c r="R4" s="2">
        <v>1</v>
      </c>
      <c r="S4" s="2">
        <v>2</v>
      </c>
      <c r="T4" s="2">
        <v>3</v>
      </c>
      <c r="U4" s="2">
        <v>4</v>
      </c>
      <c r="V4" s="2">
        <v>5</v>
      </c>
      <c r="W4" s="134"/>
    </row>
    <row r="5" spans="1:23" ht="16.5" thickBot="1">
      <c r="A5" s="3" t="s">
        <v>7</v>
      </c>
      <c r="B5" s="4">
        <v>4</v>
      </c>
      <c r="C5" s="4">
        <v>3</v>
      </c>
      <c r="D5" s="4">
        <v>4</v>
      </c>
      <c r="E5" s="4">
        <v>3</v>
      </c>
      <c r="F5" s="4">
        <v>4</v>
      </c>
      <c r="G5" s="5">
        <f>SUM(B5:F5)</f>
        <v>18</v>
      </c>
      <c r="H5" s="1"/>
      <c r="I5" s="3" t="s">
        <v>7</v>
      </c>
      <c r="J5" s="4">
        <v>4</v>
      </c>
      <c r="K5" s="4">
        <v>4</v>
      </c>
      <c r="L5" s="4">
        <v>3</v>
      </c>
      <c r="M5" s="4">
        <v>4</v>
      </c>
      <c r="N5" s="4">
        <v>4</v>
      </c>
      <c r="O5" s="5">
        <f>SUM(J5:N5)</f>
        <v>19</v>
      </c>
      <c r="P5" s="1"/>
      <c r="Q5" s="3" t="s">
        <v>7</v>
      </c>
      <c r="R5" s="4">
        <v>3</v>
      </c>
      <c r="S5" s="4">
        <v>3</v>
      </c>
      <c r="T5" s="4">
        <v>4</v>
      </c>
      <c r="U5" s="4">
        <v>4</v>
      </c>
      <c r="V5" s="4">
        <v>4</v>
      </c>
      <c r="W5" s="5">
        <f>SUM(R5:V5)</f>
        <v>18</v>
      </c>
    </row>
    <row r="6" spans="1:23" ht="15.75">
      <c r="A6" s="6" t="s">
        <v>8</v>
      </c>
      <c r="B6" s="129">
        <v>4</v>
      </c>
      <c r="C6" s="129">
        <v>4</v>
      </c>
      <c r="D6" s="129">
        <v>4</v>
      </c>
      <c r="E6" s="129">
        <v>3</v>
      </c>
      <c r="F6" s="129">
        <v>4</v>
      </c>
      <c r="G6" s="124">
        <f>SUM(B6:F7)</f>
        <v>19</v>
      </c>
      <c r="H6" s="1"/>
      <c r="I6" s="6" t="s">
        <v>8</v>
      </c>
      <c r="J6" s="129">
        <v>4</v>
      </c>
      <c r="K6" s="129">
        <v>4</v>
      </c>
      <c r="L6" s="129">
        <v>3</v>
      </c>
      <c r="M6" s="129">
        <v>4</v>
      </c>
      <c r="N6" s="129">
        <v>3</v>
      </c>
      <c r="O6" s="124">
        <f>SUM(J6:N7)</f>
        <v>18</v>
      </c>
      <c r="P6" s="1"/>
      <c r="Q6" s="6" t="s">
        <v>8</v>
      </c>
      <c r="R6" s="129">
        <v>4</v>
      </c>
      <c r="S6" s="129">
        <v>4</v>
      </c>
      <c r="T6" s="129">
        <v>3</v>
      </c>
      <c r="U6" s="129">
        <v>4</v>
      </c>
      <c r="V6" s="129">
        <v>4</v>
      </c>
      <c r="W6" s="124">
        <f>SUM(R6:V7)</f>
        <v>19</v>
      </c>
    </row>
    <row r="7" spans="1:23" ht="16.5" thickBot="1">
      <c r="A7" s="7" t="s">
        <v>9</v>
      </c>
      <c r="B7" s="130"/>
      <c r="C7" s="130"/>
      <c r="D7" s="130"/>
      <c r="E7" s="130"/>
      <c r="F7" s="130"/>
      <c r="G7" s="125"/>
      <c r="H7" s="1"/>
      <c r="I7" s="7" t="s">
        <v>9</v>
      </c>
      <c r="J7" s="130"/>
      <c r="K7" s="130"/>
      <c r="L7" s="130"/>
      <c r="M7" s="130"/>
      <c r="N7" s="130"/>
      <c r="O7" s="125"/>
      <c r="P7" s="1"/>
      <c r="Q7" s="7" t="s">
        <v>9</v>
      </c>
      <c r="R7" s="130"/>
      <c r="S7" s="130"/>
      <c r="T7" s="130"/>
      <c r="U7" s="130"/>
      <c r="V7" s="130"/>
      <c r="W7" s="125"/>
    </row>
    <row r="8" spans="1:23" ht="16.5" thickBot="1">
      <c r="A8" s="3" t="s">
        <v>10</v>
      </c>
      <c r="B8" s="4">
        <v>4</v>
      </c>
      <c r="C8" s="4">
        <v>4</v>
      </c>
      <c r="D8" s="4">
        <v>3</v>
      </c>
      <c r="E8" s="4">
        <v>4</v>
      </c>
      <c r="F8" s="4">
        <v>4</v>
      </c>
      <c r="G8" s="5">
        <f t="shared" ref="G8:G10" si="0">SUM(B8:F8)</f>
        <v>19</v>
      </c>
      <c r="H8" s="1"/>
      <c r="I8" s="3" t="s">
        <v>10</v>
      </c>
      <c r="J8" s="4">
        <v>4</v>
      </c>
      <c r="K8" s="4">
        <v>4</v>
      </c>
      <c r="L8" s="4">
        <v>3</v>
      </c>
      <c r="M8" s="4">
        <v>4</v>
      </c>
      <c r="N8" s="4">
        <v>4</v>
      </c>
      <c r="O8" s="5">
        <f t="shared" ref="O8:O10" si="1">SUM(J8:N8)</f>
        <v>19</v>
      </c>
      <c r="P8" s="1"/>
      <c r="Q8" s="3" t="s">
        <v>10</v>
      </c>
      <c r="R8" s="4">
        <v>4</v>
      </c>
      <c r="S8" s="4">
        <v>4</v>
      </c>
      <c r="T8" s="4">
        <v>3</v>
      </c>
      <c r="U8" s="4">
        <v>3</v>
      </c>
      <c r="V8" s="4">
        <v>3</v>
      </c>
      <c r="W8" s="5">
        <f t="shared" ref="W8:W10" si="2">SUM(R8:V8)</f>
        <v>17</v>
      </c>
    </row>
    <row r="9" spans="1:23" ht="16.5" thickBot="1">
      <c r="A9" s="3" t="s">
        <v>11</v>
      </c>
      <c r="B9" s="4">
        <v>4</v>
      </c>
      <c r="C9" s="4">
        <v>4</v>
      </c>
      <c r="D9" s="4">
        <v>4</v>
      </c>
      <c r="E9" s="4">
        <v>4</v>
      </c>
      <c r="F9" s="4">
        <v>4</v>
      </c>
      <c r="G9" s="5">
        <f t="shared" si="0"/>
        <v>20</v>
      </c>
      <c r="H9" s="1"/>
      <c r="I9" s="3" t="s">
        <v>11</v>
      </c>
      <c r="J9" s="4">
        <v>3</v>
      </c>
      <c r="K9" s="4">
        <v>3</v>
      </c>
      <c r="L9" s="4">
        <v>4</v>
      </c>
      <c r="M9" s="4">
        <v>4</v>
      </c>
      <c r="N9" s="4">
        <v>4</v>
      </c>
      <c r="O9" s="5">
        <f t="shared" si="1"/>
        <v>18</v>
      </c>
      <c r="P9" s="1"/>
      <c r="Q9" s="3" t="s">
        <v>11</v>
      </c>
      <c r="R9" s="4">
        <v>3</v>
      </c>
      <c r="S9" s="4">
        <v>4</v>
      </c>
      <c r="T9" s="4">
        <v>4</v>
      </c>
      <c r="U9" s="4">
        <v>3</v>
      </c>
      <c r="V9" s="4">
        <v>4</v>
      </c>
      <c r="W9" s="5">
        <f t="shared" si="2"/>
        <v>18</v>
      </c>
    </row>
    <row r="10" spans="1:23" ht="16.5" thickBot="1">
      <c r="A10" s="3" t="s">
        <v>12</v>
      </c>
      <c r="B10" s="4">
        <v>4</v>
      </c>
      <c r="C10" s="4">
        <v>3</v>
      </c>
      <c r="D10" s="4">
        <v>4</v>
      </c>
      <c r="E10" s="4">
        <v>3</v>
      </c>
      <c r="F10" s="4">
        <v>4</v>
      </c>
      <c r="G10" s="5">
        <f t="shared" si="0"/>
        <v>18</v>
      </c>
      <c r="H10" s="1"/>
      <c r="I10" s="3" t="s">
        <v>12</v>
      </c>
      <c r="J10" s="4">
        <v>3</v>
      </c>
      <c r="K10" s="4">
        <v>4</v>
      </c>
      <c r="L10" s="4">
        <v>3</v>
      </c>
      <c r="M10" s="4">
        <v>4</v>
      </c>
      <c r="N10" s="4">
        <v>3</v>
      </c>
      <c r="O10" s="5">
        <f t="shared" si="1"/>
        <v>17</v>
      </c>
      <c r="P10" s="1"/>
      <c r="Q10" s="3" t="s">
        <v>12</v>
      </c>
      <c r="R10" s="4">
        <v>4</v>
      </c>
      <c r="S10" s="4">
        <v>3</v>
      </c>
      <c r="T10" s="4">
        <v>3</v>
      </c>
      <c r="U10" s="4">
        <v>4</v>
      </c>
      <c r="V10" s="4">
        <v>4</v>
      </c>
      <c r="W10" s="5">
        <f t="shared" si="2"/>
        <v>18</v>
      </c>
    </row>
    <row r="11" spans="1:23" ht="16.5" thickBot="1">
      <c r="A11" s="126" t="s">
        <v>5</v>
      </c>
      <c r="B11" s="127"/>
      <c r="C11" s="127"/>
      <c r="D11" s="127"/>
      <c r="E11" s="127"/>
      <c r="F11" s="128"/>
      <c r="G11" s="5">
        <f>SUM(G5:G10)</f>
        <v>94</v>
      </c>
      <c r="H11" s="1"/>
      <c r="I11" s="126" t="s">
        <v>5</v>
      </c>
      <c r="J11" s="127"/>
      <c r="K11" s="127"/>
      <c r="L11" s="127"/>
      <c r="M11" s="127"/>
      <c r="N11" s="128"/>
      <c r="O11" s="5">
        <f>SUM(O5:O10)</f>
        <v>91</v>
      </c>
      <c r="P11" s="1"/>
      <c r="Q11" s="126" t="s">
        <v>5</v>
      </c>
      <c r="R11" s="127"/>
      <c r="S11" s="127"/>
      <c r="T11" s="127"/>
      <c r="U11" s="127"/>
      <c r="V11" s="128"/>
      <c r="W11" s="5">
        <f>SUM(W5:W10)</f>
        <v>90</v>
      </c>
    </row>
  </sheetData>
  <sheetProtection algorithmName="SHA-512" hashValue="FXzDrx5NtK5RLUmzRAwQ0dgTmLxliMXBv8/NGLkoZ0Sf9hBNb2yWVhDC28g6R53LzcffHCBb+Aw0sjeEPQlO9g==" saltValue="8YCLSoxJGMzet1JcLWEqow==" spinCount="100000" sheet="1" objects="1" scenarios="1"/>
  <mergeCells count="33">
    <mergeCell ref="A11:F11"/>
    <mergeCell ref="I1:O1"/>
    <mergeCell ref="Q1:W1"/>
    <mergeCell ref="I2:I4"/>
    <mergeCell ref="J2:N2"/>
    <mergeCell ref="O2:O4"/>
    <mergeCell ref="Q2:Q4"/>
    <mergeCell ref="R2:V2"/>
    <mergeCell ref="W2:W4"/>
    <mergeCell ref="A1:G1"/>
    <mergeCell ref="A2:A4"/>
    <mergeCell ref="B2:F2"/>
    <mergeCell ref="G2:G4"/>
    <mergeCell ref="B6:B7"/>
    <mergeCell ref="C6:C7"/>
    <mergeCell ref="D6:D7"/>
    <mergeCell ref="E6:E7"/>
    <mergeCell ref="F6:F7"/>
    <mergeCell ref="G6:G7"/>
    <mergeCell ref="W6:W7"/>
    <mergeCell ref="I11:N11"/>
    <mergeCell ref="Q11:V11"/>
    <mergeCell ref="K6:K7"/>
    <mergeCell ref="L6:L7"/>
    <mergeCell ref="M6:M7"/>
    <mergeCell ref="N6:N7"/>
    <mergeCell ref="O6:O7"/>
    <mergeCell ref="R6:R7"/>
    <mergeCell ref="S6:S7"/>
    <mergeCell ref="T6:T7"/>
    <mergeCell ref="U6:U7"/>
    <mergeCell ref="V6:V7"/>
    <mergeCell ref="J6:J7"/>
  </mergeCells>
  <dataValidations count="1">
    <dataValidation type="whole" allowBlank="1" showInputMessage="1" showErrorMessage="1" sqref="B5:F10 J5:N10 R5:V10" xr:uid="{CED46B0A-238D-4CA5-BF37-429F54D5CADA}">
      <formula1>1</formula1>
      <formula2>4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6265E-1748-4114-80FE-D21E8047DA84}">
  <dimension ref="A1:AD30"/>
  <sheetViews>
    <sheetView zoomScale="70" zoomScaleNormal="70" workbookViewId="0">
      <selection activeCell="B11" sqref="B11:C11"/>
    </sheetView>
  </sheetViews>
  <sheetFormatPr defaultColWidth="0" defaultRowHeight="15.75" zeroHeight="1"/>
  <cols>
    <col min="1" max="1" width="4.75" style="1" bestFit="1" customWidth="1"/>
    <col min="2" max="2" width="11.25" style="1" bestFit="1" customWidth="1"/>
    <col min="3" max="3" width="24.625" style="1" customWidth="1"/>
    <col min="4" max="4" width="10.625" style="1" bestFit="1" customWidth="1"/>
    <col min="5" max="5" width="5.875" style="1" bestFit="1" customWidth="1"/>
    <col min="6" max="7" width="2.125" style="1" bestFit="1" customWidth="1"/>
    <col min="8" max="8" width="4.75" style="1" bestFit="1" customWidth="1"/>
    <col min="9" max="9" width="18.375" style="1" bestFit="1" customWidth="1"/>
    <col min="10" max="10" width="5.25" style="1" customWidth="1"/>
    <col min="11" max="11" width="4.75" style="1" bestFit="1" customWidth="1"/>
    <col min="12" max="12" width="11.25" style="1" bestFit="1" customWidth="1"/>
    <col min="13" max="13" width="24.625" style="1" customWidth="1"/>
    <col min="14" max="14" width="10.625" style="1" bestFit="1" customWidth="1"/>
    <col min="15" max="15" width="5.875" style="1" bestFit="1" customWidth="1"/>
    <col min="16" max="17" width="2.125" style="1" bestFit="1" customWidth="1"/>
    <col min="18" max="18" width="3" style="1" bestFit="1" customWidth="1"/>
    <col min="19" max="19" width="18.375" style="1" bestFit="1" customWidth="1"/>
    <col min="20" max="20" width="5.25" style="1" customWidth="1"/>
    <col min="21" max="21" width="4.75" style="1" bestFit="1" customWidth="1"/>
    <col min="22" max="22" width="11.25" style="1" bestFit="1" customWidth="1"/>
    <col min="23" max="23" width="24.625" style="1" customWidth="1"/>
    <col min="24" max="24" width="10.625" style="1" bestFit="1" customWidth="1"/>
    <col min="25" max="25" width="5.875" style="1" bestFit="1" customWidth="1"/>
    <col min="26" max="27" width="2.125" style="1" bestFit="1" customWidth="1"/>
    <col min="28" max="28" width="5.625" style="1" bestFit="1" customWidth="1"/>
    <col min="29" max="29" width="18.375" style="1" bestFit="1" customWidth="1"/>
    <col min="30" max="30" width="5.25" style="1" customWidth="1"/>
    <col min="31" max="16384" width="5.25" style="1" hidden="1"/>
  </cols>
  <sheetData>
    <row r="1" spans="1:29" ht="16.5" thickBot="1">
      <c r="A1" s="142" t="s">
        <v>13</v>
      </c>
      <c r="B1" s="187"/>
      <c r="C1" s="187"/>
      <c r="D1" s="187"/>
      <c r="E1" s="187"/>
      <c r="F1" s="187"/>
      <c r="G1" s="187"/>
      <c r="H1" s="187"/>
      <c r="I1" s="187"/>
      <c r="K1" s="142" t="s">
        <v>14</v>
      </c>
      <c r="L1" s="187"/>
      <c r="M1" s="187"/>
      <c r="N1" s="187"/>
      <c r="O1" s="187"/>
      <c r="P1" s="187"/>
      <c r="Q1" s="187"/>
      <c r="R1" s="187"/>
      <c r="S1" s="187"/>
      <c r="U1" s="142" t="s">
        <v>15</v>
      </c>
      <c r="V1" s="187"/>
      <c r="W1" s="187"/>
      <c r="X1" s="187"/>
      <c r="Y1" s="187"/>
      <c r="Z1" s="187"/>
      <c r="AA1" s="187"/>
      <c r="AB1" s="187"/>
      <c r="AC1" s="187"/>
    </row>
    <row r="2" spans="1:29" ht="16.5" thickBot="1">
      <c r="A2" s="181" t="s">
        <v>16</v>
      </c>
      <c r="B2" s="183" t="s">
        <v>17</v>
      </c>
      <c r="C2" s="184"/>
      <c r="D2" s="181" t="s">
        <v>18</v>
      </c>
      <c r="E2" s="178" t="s">
        <v>19</v>
      </c>
      <c r="F2" s="179"/>
      <c r="G2" s="179"/>
      <c r="H2" s="180"/>
      <c r="I2" s="12" t="s">
        <v>20</v>
      </c>
      <c r="K2" s="181" t="s">
        <v>16</v>
      </c>
      <c r="L2" s="183" t="s">
        <v>17</v>
      </c>
      <c r="M2" s="184"/>
      <c r="N2" s="181" t="s">
        <v>18</v>
      </c>
      <c r="O2" s="178" t="s">
        <v>19</v>
      </c>
      <c r="P2" s="179"/>
      <c r="Q2" s="179"/>
      <c r="R2" s="180"/>
      <c r="S2" s="12" t="s">
        <v>20</v>
      </c>
      <c r="U2" s="181" t="s">
        <v>16</v>
      </c>
      <c r="V2" s="183" t="s">
        <v>17</v>
      </c>
      <c r="W2" s="184"/>
      <c r="X2" s="181" t="s">
        <v>18</v>
      </c>
      <c r="Y2" s="178" t="s">
        <v>19</v>
      </c>
      <c r="Z2" s="179"/>
      <c r="AA2" s="179"/>
      <c r="AB2" s="180"/>
      <c r="AC2" s="12" t="s">
        <v>20</v>
      </c>
    </row>
    <row r="3" spans="1:29" ht="16.5" thickBot="1">
      <c r="A3" s="182"/>
      <c r="B3" s="185"/>
      <c r="C3" s="186"/>
      <c r="D3" s="182"/>
      <c r="E3" s="13">
        <v>4</v>
      </c>
      <c r="F3" s="13">
        <v>3</v>
      </c>
      <c r="G3" s="13">
        <v>2</v>
      </c>
      <c r="H3" s="13">
        <v>1</v>
      </c>
      <c r="I3" s="14" t="s">
        <v>21</v>
      </c>
      <c r="K3" s="182"/>
      <c r="L3" s="185"/>
      <c r="M3" s="186"/>
      <c r="N3" s="182"/>
      <c r="O3" s="13">
        <v>4</v>
      </c>
      <c r="P3" s="13">
        <v>3</v>
      </c>
      <c r="Q3" s="13">
        <v>2</v>
      </c>
      <c r="R3" s="13">
        <v>1</v>
      </c>
      <c r="S3" s="14" t="s">
        <v>21</v>
      </c>
      <c r="U3" s="182"/>
      <c r="V3" s="185"/>
      <c r="W3" s="186"/>
      <c r="X3" s="182"/>
      <c r="Y3" s="13">
        <v>4</v>
      </c>
      <c r="Z3" s="13">
        <v>3</v>
      </c>
      <c r="AA3" s="13">
        <v>2</v>
      </c>
      <c r="AB3" s="13">
        <v>1</v>
      </c>
      <c r="AC3" s="14" t="s">
        <v>21</v>
      </c>
    </row>
    <row r="4" spans="1:29">
      <c r="A4" s="15">
        <v>1</v>
      </c>
      <c r="B4" s="162" t="s">
        <v>22</v>
      </c>
      <c r="C4" s="163"/>
      <c r="D4" s="16"/>
      <c r="E4" s="17"/>
      <c r="F4" s="17"/>
      <c r="G4" s="17"/>
      <c r="H4" s="17"/>
      <c r="I4" s="15"/>
      <c r="K4" s="15">
        <v>1</v>
      </c>
      <c r="L4" s="162" t="s">
        <v>22</v>
      </c>
      <c r="M4" s="163"/>
      <c r="N4" s="16"/>
      <c r="O4" s="17"/>
      <c r="P4" s="17"/>
      <c r="Q4" s="17"/>
      <c r="R4" s="17"/>
      <c r="S4" s="15"/>
      <c r="U4" s="15">
        <v>1</v>
      </c>
      <c r="V4" s="162" t="s">
        <v>22</v>
      </c>
      <c r="W4" s="163"/>
      <c r="X4" s="16"/>
      <c r="Y4" s="17"/>
      <c r="Z4" s="17"/>
      <c r="AA4" s="17"/>
      <c r="AB4" s="17"/>
      <c r="AC4" s="15"/>
    </row>
    <row r="5" spans="1:29">
      <c r="A5" s="18"/>
      <c r="B5" s="158" t="s">
        <v>23</v>
      </c>
      <c r="C5" s="159"/>
      <c r="D5" s="16"/>
      <c r="E5" s="18"/>
      <c r="F5" s="18"/>
      <c r="G5" s="18"/>
      <c r="H5" s="18"/>
      <c r="I5" s="19"/>
      <c r="K5" s="18"/>
      <c r="L5" s="158" t="s">
        <v>23</v>
      </c>
      <c r="M5" s="159"/>
      <c r="N5" s="16"/>
      <c r="O5" s="18"/>
      <c r="P5" s="18"/>
      <c r="Q5" s="18"/>
      <c r="R5" s="18"/>
      <c r="S5" s="19"/>
      <c r="U5" s="18"/>
      <c r="V5" s="158" t="s">
        <v>23</v>
      </c>
      <c r="W5" s="159"/>
      <c r="X5" s="16"/>
      <c r="Y5" s="18"/>
      <c r="Z5" s="18"/>
      <c r="AA5" s="18"/>
      <c r="AB5" s="18"/>
      <c r="AC5" s="19"/>
    </row>
    <row r="6" spans="1:29" ht="16.5" thickBot="1">
      <c r="A6" s="18"/>
      <c r="B6" s="150" t="s">
        <v>24</v>
      </c>
      <c r="C6" s="151"/>
      <c r="D6" s="20">
        <v>10</v>
      </c>
      <c r="E6" s="21"/>
      <c r="F6" s="21"/>
      <c r="G6" s="21"/>
      <c r="H6" s="21"/>
      <c r="I6" s="22">
        <f>D6*SUM(E6:H6)</f>
        <v>0</v>
      </c>
      <c r="K6" s="18"/>
      <c r="L6" s="150" t="s">
        <v>24</v>
      </c>
      <c r="M6" s="151"/>
      <c r="N6" s="20">
        <v>10</v>
      </c>
      <c r="O6" s="21"/>
      <c r="P6" s="21">
        <v>3</v>
      </c>
      <c r="Q6" s="21"/>
      <c r="R6" s="21"/>
      <c r="S6" s="22">
        <f>N6*SUM(O6:R6)</f>
        <v>30</v>
      </c>
      <c r="U6" s="18"/>
      <c r="V6" s="150" t="s">
        <v>24</v>
      </c>
      <c r="W6" s="151"/>
      <c r="X6" s="20">
        <v>10</v>
      </c>
      <c r="Y6" s="21">
        <v>4</v>
      </c>
      <c r="Z6" s="21"/>
      <c r="AA6" s="21"/>
      <c r="AB6" s="21"/>
      <c r="AC6" s="22">
        <f>X6*SUM(Y6:AB6)</f>
        <v>40</v>
      </c>
    </row>
    <row r="7" spans="1:29">
      <c r="A7" s="18"/>
      <c r="B7" s="154" t="s">
        <v>25</v>
      </c>
      <c r="C7" s="155"/>
      <c r="D7" s="156">
        <v>30</v>
      </c>
      <c r="E7" s="146"/>
      <c r="F7" s="146"/>
      <c r="G7" s="146"/>
      <c r="H7" s="146"/>
      <c r="I7" s="148">
        <f t="shared" ref="I7" si="0">D7*SUM(E7:H7)</f>
        <v>0</v>
      </c>
      <c r="K7" s="18"/>
      <c r="L7" s="154" t="s">
        <v>25</v>
      </c>
      <c r="M7" s="155"/>
      <c r="N7" s="156">
        <v>30</v>
      </c>
      <c r="O7" s="146">
        <v>4</v>
      </c>
      <c r="P7" s="146"/>
      <c r="Q7" s="146"/>
      <c r="R7" s="146"/>
      <c r="S7" s="148">
        <f t="shared" ref="S7" si="1">N7*SUM(O7:R7)</f>
        <v>120</v>
      </c>
      <c r="U7" s="18"/>
      <c r="V7" s="154" t="s">
        <v>25</v>
      </c>
      <c r="W7" s="155"/>
      <c r="X7" s="156">
        <v>30</v>
      </c>
      <c r="Y7" s="146">
        <v>4</v>
      </c>
      <c r="Z7" s="146"/>
      <c r="AA7" s="146"/>
      <c r="AB7" s="146"/>
      <c r="AC7" s="148">
        <f t="shared" ref="AC7" si="2">X7*SUM(Y7:AB7)</f>
        <v>120</v>
      </c>
    </row>
    <row r="8" spans="1:29" ht="16.5" thickBot="1">
      <c r="A8" s="18"/>
      <c r="B8" s="150" t="s">
        <v>26</v>
      </c>
      <c r="C8" s="151"/>
      <c r="D8" s="157"/>
      <c r="E8" s="147"/>
      <c r="F8" s="147"/>
      <c r="G8" s="147"/>
      <c r="H8" s="147"/>
      <c r="I8" s="149"/>
      <c r="K8" s="18"/>
      <c r="L8" s="150" t="s">
        <v>26</v>
      </c>
      <c r="M8" s="151"/>
      <c r="N8" s="157"/>
      <c r="O8" s="147"/>
      <c r="P8" s="147"/>
      <c r="Q8" s="147"/>
      <c r="R8" s="147"/>
      <c r="S8" s="149"/>
      <c r="U8" s="18"/>
      <c r="V8" s="150" t="s">
        <v>26</v>
      </c>
      <c r="W8" s="151"/>
      <c r="X8" s="157"/>
      <c r="Y8" s="147"/>
      <c r="Z8" s="147"/>
      <c r="AA8" s="147"/>
      <c r="AB8" s="147"/>
      <c r="AC8" s="149"/>
    </row>
    <row r="9" spans="1:29">
      <c r="A9" s="18"/>
      <c r="B9" s="154" t="s">
        <v>27</v>
      </c>
      <c r="C9" s="155"/>
      <c r="D9" s="156">
        <v>10</v>
      </c>
      <c r="E9" s="146"/>
      <c r="F9" s="146"/>
      <c r="G9" s="146"/>
      <c r="H9" s="146"/>
      <c r="I9" s="148">
        <f>D9*SUM(E9:H11)</f>
        <v>0</v>
      </c>
      <c r="K9" s="18"/>
      <c r="L9" s="154" t="s">
        <v>27</v>
      </c>
      <c r="M9" s="155"/>
      <c r="N9" s="156">
        <v>10</v>
      </c>
      <c r="O9" s="146"/>
      <c r="P9" s="146">
        <v>3</v>
      </c>
      <c r="Q9" s="146"/>
      <c r="R9" s="146"/>
      <c r="S9" s="148">
        <f>N9*SUM(O9:R11)</f>
        <v>30</v>
      </c>
      <c r="U9" s="18"/>
      <c r="V9" s="154" t="s">
        <v>27</v>
      </c>
      <c r="W9" s="155"/>
      <c r="X9" s="156">
        <v>10</v>
      </c>
      <c r="Y9" s="146"/>
      <c r="Z9" s="146">
        <v>3</v>
      </c>
      <c r="AA9" s="146"/>
      <c r="AB9" s="146"/>
      <c r="AC9" s="148">
        <f>X9*SUM(Y9:AB11)</f>
        <v>30</v>
      </c>
    </row>
    <row r="10" spans="1:29">
      <c r="A10" s="18"/>
      <c r="B10" s="160" t="s">
        <v>28</v>
      </c>
      <c r="C10" s="161"/>
      <c r="D10" s="177"/>
      <c r="E10" s="175"/>
      <c r="F10" s="175"/>
      <c r="G10" s="175"/>
      <c r="H10" s="175"/>
      <c r="I10" s="176"/>
      <c r="K10" s="18"/>
      <c r="L10" s="160" t="s">
        <v>28</v>
      </c>
      <c r="M10" s="161"/>
      <c r="N10" s="177"/>
      <c r="O10" s="175"/>
      <c r="P10" s="175"/>
      <c r="Q10" s="175"/>
      <c r="R10" s="175"/>
      <c r="S10" s="176"/>
      <c r="U10" s="18"/>
      <c r="V10" s="160" t="s">
        <v>28</v>
      </c>
      <c r="W10" s="161"/>
      <c r="X10" s="177"/>
      <c r="Y10" s="175"/>
      <c r="Z10" s="175"/>
      <c r="AA10" s="175"/>
      <c r="AB10" s="175"/>
      <c r="AC10" s="176"/>
    </row>
    <row r="11" spans="1:29" ht="16.5" thickBot="1">
      <c r="A11" s="18"/>
      <c r="B11" s="150" t="s">
        <v>29</v>
      </c>
      <c r="C11" s="151"/>
      <c r="D11" s="157"/>
      <c r="E11" s="147"/>
      <c r="F11" s="147"/>
      <c r="G11" s="147"/>
      <c r="H11" s="147"/>
      <c r="I11" s="149"/>
      <c r="K11" s="18"/>
      <c r="L11" s="150" t="s">
        <v>29</v>
      </c>
      <c r="M11" s="151"/>
      <c r="N11" s="157"/>
      <c r="O11" s="147"/>
      <c r="P11" s="147"/>
      <c r="Q11" s="147"/>
      <c r="R11" s="147"/>
      <c r="S11" s="149"/>
      <c r="U11" s="18"/>
      <c r="V11" s="150" t="s">
        <v>29</v>
      </c>
      <c r="W11" s="151"/>
      <c r="X11" s="157"/>
      <c r="Y11" s="147"/>
      <c r="Z11" s="147"/>
      <c r="AA11" s="147"/>
      <c r="AB11" s="147"/>
      <c r="AC11" s="149"/>
    </row>
    <row r="12" spans="1:29" ht="16.5" thickBot="1">
      <c r="A12" s="18"/>
      <c r="B12" s="152" t="s">
        <v>30</v>
      </c>
      <c r="C12" s="153"/>
      <c r="D12" s="20">
        <v>10</v>
      </c>
      <c r="E12" s="23"/>
      <c r="F12" s="23"/>
      <c r="G12" s="23"/>
      <c r="H12" s="23"/>
      <c r="I12" s="22">
        <f>D12*SUM(E12:H12)</f>
        <v>0</v>
      </c>
      <c r="K12" s="18"/>
      <c r="L12" s="152" t="s">
        <v>30</v>
      </c>
      <c r="M12" s="153"/>
      <c r="N12" s="20">
        <v>10</v>
      </c>
      <c r="O12" s="23">
        <v>4</v>
      </c>
      <c r="P12" s="23"/>
      <c r="Q12" s="23"/>
      <c r="R12" s="23"/>
      <c r="S12" s="22">
        <f>N12*SUM(O12:R12)</f>
        <v>40</v>
      </c>
      <c r="U12" s="18"/>
      <c r="V12" s="152" t="s">
        <v>30</v>
      </c>
      <c r="W12" s="153"/>
      <c r="X12" s="20">
        <v>10</v>
      </c>
      <c r="Y12" s="23"/>
      <c r="Z12" s="23">
        <v>3</v>
      </c>
      <c r="AA12" s="23"/>
      <c r="AB12" s="23"/>
      <c r="AC12" s="22">
        <f>X12*SUM(Y12:AB12)</f>
        <v>30</v>
      </c>
    </row>
    <row r="13" spans="1:29" ht="16.5" thickBot="1">
      <c r="A13" s="18"/>
      <c r="B13" s="142" t="s">
        <v>31</v>
      </c>
      <c r="C13" s="143"/>
      <c r="D13" s="24">
        <v>60</v>
      </c>
      <c r="E13" s="25">
        <f>SUM(E6:E12)</f>
        <v>0</v>
      </c>
      <c r="F13" s="25">
        <f t="shared" ref="F13:H13" si="3">SUM(F6:F12)</f>
        <v>0</v>
      </c>
      <c r="G13" s="25">
        <f t="shared" si="3"/>
        <v>0</v>
      </c>
      <c r="H13" s="25">
        <f t="shared" si="3"/>
        <v>0</v>
      </c>
      <c r="I13" s="22">
        <f>SUM(I6:I12)</f>
        <v>0</v>
      </c>
      <c r="K13" s="18"/>
      <c r="L13" s="142" t="s">
        <v>31</v>
      </c>
      <c r="M13" s="143"/>
      <c r="N13" s="24">
        <v>60</v>
      </c>
      <c r="O13" s="25">
        <f>SUM(O6:O12)</f>
        <v>8</v>
      </c>
      <c r="P13" s="25">
        <f t="shared" ref="P13:R13" si="4">SUM(P6:P12)</f>
        <v>6</v>
      </c>
      <c r="Q13" s="25">
        <f t="shared" si="4"/>
        <v>0</v>
      </c>
      <c r="R13" s="25">
        <f t="shared" si="4"/>
        <v>0</v>
      </c>
      <c r="S13" s="22">
        <f>SUM(S6:S12)</f>
        <v>220</v>
      </c>
      <c r="U13" s="18"/>
      <c r="V13" s="142" t="s">
        <v>31</v>
      </c>
      <c r="W13" s="143"/>
      <c r="X13" s="24">
        <v>60</v>
      </c>
      <c r="Y13" s="25">
        <f>SUM(Y6:Y12)</f>
        <v>8</v>
      </c>
      <c r="Z13" s="25">
        <f t="shared" ref="Z13:AB13" si="5">SUM(Z6:Z12)</f>
        <v>6</v>
      </c>
      <c r="AA13" s="25">
        <f t="shared" si="5"/>
        <v>0</v>
      </c>
      <c r="AB13" s="25">
        <f t="shared" si="5"/>
        <v>0</v>
      </c>
      <c r="AC13" s="22">
        <f>SUM(AC6:AC12)</f>
        <v>220</v>
      </c>
    </row>
    <row r="14" spans="1:29" ht="16.5" thickBot="1">
      <c r="A14" s="18"/>
      <c r="B14" s="171" t="s">
        <v>32</v>
      </c>
      <c r="C14" s="173">
        <f>I13</f>
        <v>0</v>
      </c>
      <c r="D14" s="173"/>
      <c r="E14" s="173"/>
      <c r="F14" s="173"/>
      <c r="G14" s="173"/>
      <c r="H14" s="26">
        <f>C14/C15</f>
        <v>0</v>
      </c>
      <c r="I14" s="139" t="s">
        <v>33</v>
      </c>
      <c r="K14" s="18"/>
      <c r="L14" s="171" t="s">
        <v>32</v>
      </c>
      <c r="M14" s="173">
        <f>S13</f>
        <v>220</v>
      </c>
      <c r="N14" s="173"/>
      <c r="O14" s="173"/>
      <c r="P14" s="173"/>
      <c r="Q14" s="173"/>
      <c r="R14" s="26">
        <f>M14/M15</f>
        <v>55</v>
      </c>
      <c r="S14" s="139" t="s">
        <v>33</v>
      </c>
      <c r="U14" s="18"/>
      <c r="V14" s="171" t="s">
        <v>32</v>
      </c>
      <c r="W14" s="173">
        <f>AC13</f>
        <v>220</v>
      </c>
      <c r="X14" s="173"/>
      <c r="Y14" s="173"/>
      <c r="Z14" s="173"/>
      <c r="AA14" s="173"/>
      <c r="AB14" s="26">
        <f>W14/W15</f>
        <v>55</v>
      </c>
      <c r="AC14" s="139" t="s">
        <v>33</v>
      </c>
    </row>
    <row r="15" spans="1:29" ht="16.5" thickBot="1">
      <c r="A15" s="27"/>
      <c r="B15" s="172"/>
      <c r="C15" s="174" t="s">
        <v>34</v>
      </c>
      <c r="D15" s="174"/>
      <c r="E15" s="174"/>
      <c r="F15" s="174"/>
      <c r="G15" s="174"/>
      <c r="H15" s="28"/>
      <c r="I15" s="140"/>
      <c r="K15" s="27"/>
      <c r="L15" s="172"/>
      <c r="M15" s="174" t="s">
        <v>34</v>
      </c>
      <c r="N15" s="174"/>
      <c r="O15" s="174"/>
      <c r="P15" s="174"/>
      <c r="Q15" s="174"/>
      <c r="R15" s="29"/>
      <c r="S15" s="140"/>
      <c r="U15" s="27"/>
      <c r="V15" s="172"/>
      <c r="W15" s="174" t="s">
        <v>34</v>
      </c>
      <c r="X15" s="174"/>
      <c r="Y15" s="174"/>
      <c r="Z15" s="174"/>
      <c r="AA15" s="174"/>
      <c r="AB15" s="29"/>
      <c r="AC15" s="140"/>
    </row>
    <row r="16" spans="1:29" ht="16.5" thickBot="1">
      <c r="A16" s="164" t="s">
        <v>16</v>
      </c>
      <c r="B16" s="169" t="s">
        <v>17</v>
      </c>
      <c r="C16" s="139"/>
      <c r="D16" s="164" t="s">
        <v>18</v>
      </c>
      <c r="E16" s="166" t="s">
        <v>19</v>
      </c>
      <c r="F16" s="167"/>
      <c r="G16" s="167"/>
      <c r="H16" s="168"/>
      <c r="I16" s="30" t="s">
        <v>20</v>
      </c>
      <c r="K16" s="164" t="s">
        <v>16</v>
      </c>
      <c r="L16" s="169" t="s">
        <v>17</v>
      </c>
      <c r="M16" s="139"/>
      <c r="N16" s="164" t="s">
        <v>18</v>
      </c>
      <c r="O16" s="166" t="s">
        <v>19</v>
      </c>
      <c r="P16" s="167"/>
      <c r="Q16" s="167"/>
      <c r="R16" s="168"/>
      <c r="S16" s="30" t="s">
        <v>20</v>
      </c>
      <c r="U16" s="164" t="s">
        <v>16</v>
      </c>
      <c r="V16" s="169" t="s">
        <v>17</v>
      </c>
      <c r="W16" s="139"/>
      <c r="X16" s="164" t="s">
        <v>18</v>
      </c>
      <c r="Y16" s="166" t="s">
        <v>19</v>
      </c>
      <c r="Z16" s="167"/>
      <c r="AA16" s="167"/>
      <c r="AB16" s="168"/>
      <c r="AC16" s="30" t="s">
        <v>20</v>
      </c>
    </row>
    <row r="17" spans="1:29" ht="16.5" thickBot="1">
      <c r="A17" s="165"/>
      <c r="B17" s="170"/>
      <c r="C17" s="140"/>
      <c r="D17" s="165"/>
      <c r="E17" s="24">
        <v>4</v>
      </c>
      <c r="F17" s="24">
        <v>3</v>
      </c>
      <c r="G17" s="24">
        <v>2</v>
      </c>
      <c r="H17" s="24">
        <v>1</v>
      </c>
      <c r="I17" s="20" t="s">
        <v>21</v>
      </c>
      <c r="K17" s="165"/>
      <c r="L17" s="170"/>
      <c r="M17" s="140"/>
      <c r="N17" s="165"/>
      <c r="O17" s="24">
        <v>4</v>
      </c>
      <c r="P17" s="24">
        <v>3</v>
      </c>
      <c r="Q17" s="24">
        <v>2</v>
      </c>
      <c r="R17" s="24">
        <v>1</v>
      </c>
      <c r="S17" s="20" t="s">
        <v>21</v>
      </c>
      <c r="U17" s="165"/>
      <c r="V17" s="170"/>
      <c r="W17" s="140"/>
      <c r="X17" s="165"/>
      <c r="Y17" s="24">
        <v>4</v>
      </c>
      <c r="Z17" s="24">
        <v>3</v>
      </c>
      <c r="AA17" s="24">
        <v>2</v>
      </c>
      <c r="AB17" s="24">
        <v>1</v>
      </c>
      <c r="AC17" s="20" t="s">
        <v>21</v>
      </c>
    </row>
    <row r="18" spans="1:29">
      <c r="A18" s="15">
        <v>2</v>
      </c>
      <c r="B18" s="162" t="s">
        <v>35</v>
      </c>
      <c r="C18" s="163"/>
      <c r="D18" s="16"/>
      <c r="E18" s="15"/>
      <c r="F18" s="15"/>
      <c r="G18" s="15"/>
      <c r="H18" s="15"/>
      <c r="I18" s="17"/>
      <c r="K18" s="15">
        <v>2</v>
      </c>
      <c r="L18" s="162" t="s">
        <v>35</v>
      </c>
      <c r="M18" s="163"/>
      <c r="N18" s="16"/>
      <c r="O18" s="15"/>
      <c r="P18" s="15"/>
      <c r="Q18" s="15"/>
      <c r="R18" s="15"/>
      <c r="S18" s="17"/>
      <c r="U18" s="15">
        <v>2</v>
      </c>
      <c r="V18" s="162" t="s">
        <v>35</v>
      </c>
      <c r="W18" s="163"/>
      <c r="X18" s="16"/>
      <c r="Y18" s="15"/>
      <c r="Z18" s="15"/>
      <c r="AA18" s="15"/>
      <c r="AB18" s="15"/>
      <c r="AC18" s="17"/>
    </row>
    <row r="19" spans="1:29">
      <c r="A19" s="18"/>
      <c r="B19" s="158" t="s">
        <v>36</v>
      </c>
      <c r="C19" s="159"/>
      <c r="D19" s="16"/>
      <c r="E19" s="19"/>
      <c r="F19" s="19"/>
      <c r="G19" s="19"/>
      <c r="H19" s="19"/>
      <c r="I19" s="18"/>
      <c r="K19" s="18"/>
      <c r="L19" s="158" t="s">
        <v>36</v>
      </c>
      <c r="M19" s="159"/>
      <c r="N19" s="16"/>
      <c r="O19" s="19"/>
      <c r="P19" s="19"/>
      <c r="Q19" s="19"/>
      <c r="R19" s="19"/>
      <c r="S19" s="18"/>
      <c r="U19" s="18"/>
      <c r="V19" s="158" t="s">
        <v>36</v>
      </c>
      <c r="W19" s="159"/>
      <c r="X19" s="16"/>
      <c r="Y19" s="19"/>
      <c r="Z19" s="19"/>
      <c r="AA19" s="19"/>
      <c r="AB19" s="19"/>
      <c r="AC19" s="18"/>
    </row>
    <row r="20" spans="1:29">
      <c r="A20" s="18"/>
      <c r="B20" s="158" t="s">
        <v>37</v>
      </c>
      <c r="C20" s="159"/>
      <c r="D20" s="16"/>
      <c r="E20" s="19"/>
      <c r="F20" s="19"/>
      <c r="G20" s="19"/>
      <c r="H20" s="19"/>
      <c r="I20" s="18"/>
      <c r="K20" s="18"/>
      <c r="L20" s="158" t="s">
        <v>37</v>
      </c>
      <c r="M20" s="159"/>
      <c r="N20" s="16"/>
      <c r="O20" s="19"/>
      <c r="P20" s="19"/>
      <c r="Q20" s="19"/>
      <c r="R20" s="19"/>
      <c r="S20" s="18"/>
      <c r="U20" s="18"/>
      <c r="V20" s="158" t="s">
        <v>37</v>
      </c>
      <c r="W20" s="159"/>
      <c r="X20" s="16"/>
      <c r="Y20" s="19"/>
      <c r="Z20" s="19"/>
      <c r="AA20" s="19"/>
      <c r="AB20" s="19"/>
      <c r="AC20" s="18"/>
    </row>
    <row r="21" spans="1:29">
      <c r="A21" s="18"/>
      <c r="B21" s="160" t="s">
        <v>38</v>
      </c>
      <c r="C21" s="161"/>
      <c r="D21" s="16">
        <v>15</v>
      </c>
      <c r="E21" s="31">
        <v>4</v>
      </c>
      <c r="F21" s="31"/>
      <c r="G21" s="31"/>
      <c r="H21" s="31"/>
      <c r="I21" s="32">
        <f>D21*SUM(E21:H21)</f>
        <v>60</v>
      </c>
      <c r="K21" s="18"/>
      <c r="L21" s="160" t="s">
        <v>38</v>
      </c>
      <c r="M21" s="161"/>
      <c r="N21" s="16">
        <v>15</v>
      </c>
      <c r="O21" s="31">
        <v>4</v>
      </c>
      <c r="P21" s="31"/>
      <c r="Q21" s="31"/>
      <c r="R21" s="31"/>
      <c r="S21" s="32">
        <f>N21*SUM(O21:R21)</f>
        <v>60</v>
      </c>
      <c r="U21" s="18"/>
      <c r="V21" s="160" t="s">
        <v>38</v>
      </c>
      <c r="W21" s="161"/>
      <c r="X21" s="16">
        <v>15</v>
      </c>
      <c r="Y21" s="31"/>
      <c r="Z21" s="31">
        <v>3</v>
      </c>
      <c r="AA21" s="31"/>
      <c r="AB21" s="31"/>
      <c r="AC21" s="32">
        <f>X21*SUM(Y21:AB21)</f>
        <v>45</v>
      </c>
    </row>
    <row r="22" spans="1:29" ht="16.5" thickBot="1">
      <c r="A22" s="18"/>
      <c r="B22" s="150" t="s">
        <v>39</v>
      </c>
      <c r="C22" s="151"/>
      <c r="D22" s="33"/>
      <c r="E22" s="34"/>
      <c r="F22" s="34"/>
      <c r="G22" s="34"/>
      <c r="H22" s="34"/>
      <c r="I22" s="34"/>
      <c r="K22" s="18"/>
      <c r="L22" s="150" t="s">
        <v>39</v>
      </c>
      <c r="M22" s="151"/>
      <c r="N22" s="33"/>
      <c r="O22" s="34"/>
      <c r="P22" s="34"/>
      <c r="Q22" s="34"/>
      <c r="R22" s="34"/>
      <c r="S22" s="34"/>
      <c r="U22" s="18"/>
      <c r="V22" s="150" t="s">
        <v>39</v>
      </c>
      <c r="W22" s="151"/>
      <c r="X22" s="33"/>
      <c r="Y22" s="34"/>
      <c r="Z22" s="34"/>
      <c r="AA22" s="34"/>
      <c r="AB22" s="34"/>
      <c r="AC22" s="34"/>
    </row>
    <row r="23" spans="1:29">
      <c r="A23" s="18"/>
      <c r="B23" s="154" t="s">
        <v>40</v>
      </c>
      <c r="C23" s="155"/>
      <c r="D23" s="156">
        <v>20</v>
      </c>
      <c r="E23" s="146"/>
      <c r="F23" s="146">
        <v>3</v>
      </c>
      <c r="G23" s="146"/>
      <c r="H23" s="146"/>
      <c r="I23" s="148">
        <f>D23*SUM(E23:H24)</f>
        <v>60</v>
      </c>
      <c r="K23" s="18"/>
      <c r="L23" s="154" t="s">
        <v>40</v>
      </c>
      <c r="M23" s="155"/>
      <c r="N23" s="156">
        <v>20</v>
      </c>
      <c r="O23" s="146"/>
      <c r="P23" s="146">
        <v>3</v>
      </c>
      <c r="Q23" s="146"/>
      <c r="R23" s="146"/>
      <c r="S23" s="148">
        <f>N23*SUM(O23:R24)</f>
        <v>60</v>
      </c>
      <c r="U23" s="18"/>
      <c r="V23" s="154" t="s">
        <v>40</v>
      </c>
      <c r="W23" s="155"/>
      <c r="X23" s="156">
        <v>20</v>
      </c>
      <c r="Y23" s="146"/>
      <c r="Z23" s="146">
        <v>3</v>
      </c>
      <c r="AA23" s="146"/>
      <c r="AB23" s="146"/>
      <c r="AC23" s="148">
        <f>X23*SUM(Y23:AB24)</f>
        <v>60</v>
      </c>
    </row>
    <row r="24" spans="1:29" ht="16.5" thickBot="1">
      <c r="A24" s="18"/>
      <c r="B24" s="150" t="s">
        <v>41</v>
      </c>
      <c r="C24" s="151"/>
      <c r="D24" s="157"/>
      <c r="E24" s="147"/>
      <c r="F24" s="147"/>
      <c r="G24" s="147"/>
      <c r="H24" s="147"/>
      <c r="I24" s="149"/>
      <c r="K24" s="18"/>
      <c r="L24" s="150" t="s">
        <v>41</v>
      </c>
      <c r="M24" s="151"/>
      <c r="N24" s="157"/>
      <c r="O24" s="147"/>
      <c r="P24" s="147"/>
      <c r="Q24" s="147"/>
      <c r="R24" s="147"/>
      <c r="S24" s="149"/>
      <c r="U24" s="18"/>
      <c r="V24" s="150" t="s">
        <v>41</v>
      </c>
      <c r="W24" s="151"/>
      <c r="X24" s="157"/>
      <c r="Y24" s="147"/>
      <c r="Z24" s="147"/>
      <c r="AA24" s="147"/>
      <c r="AB24" s="147"/>
      <c r="AC24" s="149"/>
    </row>
    <row r="25" spans="1:29" ht="16.5" thickBot="1">
      <c r="A25" s="18"/>
      <c r="B25" s="152" t="s">
        <v>42</v>
      </c>
      <c r="C25" s="153"/>
      <c r="D25" s="20">
        <v>5</v>
      </c>
      <c r="E25" s="23">
        <v>4</v>
      </c>
      <c r="F25" s="23"/>
      <c r="G25" s="23"/>
      <c r="H25" s="23"/>
      <c r="I25" s="22">
        <f>D25*SUM(E25:H25)</f>
        <v>20</v>
      </c>
      <c r="K25" s="18"/>
      <c r="L25" s="152" t="s">
        <v>42</v>
      </c>
      <c r="M25" s="153"/>
      <c r="N25" s="20">
        <v>5</v>
      </c>
      <c r="O25" s="23">
        <v>4</v>
      </c>
      <c r="P25" s="23"/>
      <c r="Q25" s="23"/>
      <c r="R25" s="23"/>
      <c r="S25" s="22">
        <f>N25*SUM(O25:R25)</f>
        <v>20</v>
      </c>
      <c r="U25" s="18"/>
      <c r="V25" s="152" t="s">
        <v>42</v>
      </c>
      <c r="W25" s="153"/>
      <c r="X25" s="20">
        <v>5</v>
      </c>
      <c r="Y25" s="23">
        <v>4</v>
      </c>
      <c r="Z25" s="23"/>
      <c r="AA25" s="23"/>
      <c r="AB25" s="23"/>
      <c r="AC25" s="22">
        <f>X25*SUM(Y25:AB25)</f>
        <v>20</v>
      </c>
    </row>
    <row r="26" spans="1:29" ht="16.5" thickBot="1">
      <c r="A26" s="18"/>
      <c r="B26" s="142" t="s">
        <v>43</v>
      </c>
      <c r="C26" s="143"/>
      <c r="D26" s="24">
        <v>40</v>
      </c>
      <c r="E26" s="25">
        <f>SUM(E21:E25)</f>
        <v>8</v>
      </c>
      <c r="F26" s="25">
        <f t="shared" ref="F26:H26" si="6">SUM(F21:F25)</f>
        <v>3</v>
      </c>
      <c r="G26" s="25">
        <f t="shared" si="6"/>
        <v>0</v>
      </c>
      <c r="H26" s="25">
        <f t="shared" si="6"/>
        <v>0</v>
      </c>
      <c r="I26" s="25">
        <f>SUM(I21:I25)</f>
        <v>140</v>
      </c>
      <c r="K26" s="18"/>
      <c r="L26" s="142" t="s">
        <v>43</v>
      </c>
      <c r="M26" s="143"/>
      <c r="N26" s="24">
        <v>40</v>
      </c>
      <c r="O26" s="25">
        <f>SUM(O21:O25)</f>
        <v>8</v>
      </c>
      <c r="P26" s="25">
        <f t="shared" ref="P26:R26" si="7">SUM(P21:P25)</f>
        <v>3</v>
      </c>
      <c r="Q26" s="25">
        <f t="shared" si="7"/>
        <v>0</v>
      </c>
      <c r="R26" s="25">
        <f t="shared" si="7"/>
        <v>0</v>
      </c>
      <c r="S26" s="25">
        <f>SUM(S21:S25)</f>
        <v>140</v>
      </c>
      <c r="U26" s="18"/>
      <c r="V26" s="142" t="s">
        <v>43</v>
      </c>
      <c r="W26" s="143"/>
      <c r="X26" s="24">
        <v>40</v>
      </c>
      <c r="Y26" s="25">
        <f>SUM(Y21:Y25)</f>
        <v>4</v>
      </c>
      <c r="Z26" s="25">
        <f t="shared" ref="Z26:AB26" si="8">SUM(Z21:Z25)</f>
        <v>6</v>
      </c>
      <c r="AA26" s="25">
        <f t="shared" si="8"/>
        <v>0</v>
      </c>
      <c r="AB26" s="25">
        <f t="shared" si="8"/>
        <v>0</v>
      </c>
      <c r="AC26" s="25">
        <f>SUM(AC21:AC25)</f>
        <v>125</v>
      </c>
    </row>
    <row r="27" spans="1:29" ht="16.5" thickBot="1">
      <c r="A27" s="18"/>
      <c r="B27" s="144" t="s">
        <v>32</v>
      </c>
      <c r="C27" s="138">
        <f>I26</f>
        <v>140</v>
      </c>
      <c r="D27" s="138"/>
      <c r="E27" s="138"/>
      <c r="F27" s="138"/>
      <c r="G27" s="138"/>
      <c r="H27" s="26">
        <f>C27/C28</f>
        <v>35</v>
      </c>
      <c r="I27" s="139" t="s">
        <v>33</v>
      </c>
      <c r="K27" s="18"/>
      <c r="L27" s="144" t="s">
        <v>32</v>
      </c>
      <c r="M27" s="138">
        <f>S26</f>
        <v>140</v>
      </c>
      <c r="N27" s="138"/>
      <c r="O27" s="138"/>
      <c r="P27" s="138"/>
      <c r="Q27" s="138"/>
      <c r="R27" s="26">
        <f>M27/M28</f>
        <v>35</v>
      </c>
      <c r="S27" s="139" t="s">
        <v>33</v>
      </c>
      <c r="U27" s="18"/>
      <c r="V27" s="144" t="s">
        <v>32</v>
      </c>
      <c r="W27" s="138">
        <f>AC26</f>
        <v>125</v>
      </c>
      <c r="X27" s="138"/>
      <c r="Y27" s="138"/>
      <c r="Z27" s="138"/>
      <c r="AA27" s="138"/>
      <c r="AB27" s="26">
        <f>W27/W28</f>
        <v>31.25</v>
      </c>
      <c r="AC27" s="139" t="s">
        <v>33</v>
      </c>
    </row>
    <row r="28" spans="1:29" ht="16.5" thickBot="1">
      <c r="A28" s="27"/>
      <c r="B28" s="145"/>
      <c r="C28" s="136">
        <v>4</v>
      </c>
      <c r="D28" s="136"/>
      <c r="E28" s="136"/>
      <c r="F28" s="136"/>
      <c r="G28" s="136"/>
      <c r="H28" s="29"/>
      <c r="I28" s="140"/>
      <c r="K28" s="27"/>
      <c r="L28" s="145"/>
      <c r="M28" s="136">
        <v>4</v>
      </c>
      <c r="N28" s="136"/>
      <c r="O28" s="136"/>
      <c r="P28" s="136"/>
      <c r="Q28" s="136"/>
      <c r="R28" s="29"/>
      <c r="S28" s="140"/>
      <c r="U28" s="27"/>
      <c r="V28" s="145"/>
      <c r="W28" s="136">
        <v>4</v>
      </c>
      <c r="X28" s="136"/>
      <c r="Y28" s="136"/>
      <c r="Z28" s="136"/>
      <c r="AA28" s="136"/>
      <c r="AB28" s="29"/>
      <c r="AC28" s="140"/>
    </row>
    <row r="29" spans="1:29" ht="16.5" thickBot="1">
      <c r="A29" s="35"/>
      <c r="B29" s="141" t="s">
        <v>44</v>
      </c>
      <c r="C29" s="141"/>
      <c r="D29" s="36">
        <f>H14+H27</f>
        <v>35</v>
      </c>
      <c r="E29" s="37" t="s">
        <v>33</v>
      </c>
      <c r="F29" s="37"/>
      <c r="G29" s="37"/>
      <c r="H29" s="37"/>
      <c r="I29" s="38"/>
      <c r="K29" s="35"/>
      <c r="L29" s="141" t="s">
        <v>44</v>
      </c>
      <c r="M29" s="141"/>
      <c r="N29" s="36">
        <f>R14+R27</f>
        <v>90</v>
      </c>
      <c r="O29" s="37" t="s">
        <v>33</v>
      </c>
      <c r="P29" s="37"/>
      <c r="Q29" s="37"/>
      <c r="R29" s="37"/>
      <c r="S29" s="38"/>
      <c r="U29" s="35"/>
      <c r="V29" s="141" t="s">
        <v>44</v>
      </c>
      <c r="W29" s="141"/>
      <c r="X29" s="36">
        <f>AB14+AB27</f>
        <v>86.25</v>
      </c>
      <c r="Y29" s="37" t="s">
        <v>33</v>
      </c>
      <c r="Z29" s="37"/>
      <c r="AA29" s="37"/>
      <c r="AB29" s="37"/>
      <c r="AC29" s="38"/>
    </row>
    <row r="30" spans="1:29"/>
  </sheetData>
  <sheetProtection algorithmName="SHA-512" hashValue="reA1RkeY0hxTQoPACG/DSRawwuRJERVQEPkrF6C0P0Rx1BIj87EC4ZsCIIC0xjKle70RQp1zixrXQflDkF+AzQ==" saltValue="Y4IbPJtztTxnu7ennQlu8g==" spinCount="100000" sheet="1" objects="1" scenarios="1"/>
  <mergeCells count="165">
    <mergeCell ref="X2:X3"/>
    <mergeCell ref="Y2:AB2"/>
    <mergeCell ref="B4:C4"/>
    <mergeCell ref="L4:M4"/>
    <mergeCell ref="V4:W4"/>
    <mergeCell ref="A1:I1"/>
    <mergeCell ref="K1:S1"/>
    <mergeCell ref="U1:AC1"/>
    <mergeCell ref="A2:A3"/>
    <mergeCell ref="B2:C3"/>
    <mergeCell ref="D2:D3"/>
    <mergeCell ref="E2:H2"/>
    <mergeCell ref="K2:K3"/>
    <mergeCell ref="L2:M3"/>
    <mergeCell ref="N2:N3"/>
    <mergeCell ref="B5:C5"/>
    <mergeCell ref="L5:M5"/>
    <mergeCell ref="V5:W5"/>
    <mergeCell ref="B6:C6"/>
    <mergeCell ref="L6:M6"/>
    <mergeCell ref="V6:W6"/>
    <mergeCell ref="O2:R2"/>
    <mergeCell ref="U2:U3"/>
    <mergeCell ref="V2:W3"/>
    <mergeCell ref="AA7:AA8"/>
    <mergeCell ref="AB7:AB8"/>
    <mergeCell ref="AC7:AC8"/>
    <mergeCell ref="B8:C8"/>
    <mergeCell ref="L8:M8"/>
    <mergeCell ref="V8:W8"/>
    <mergeCell ref="R7:R8"/>
    <mergeCell ref="S7:S8"/>
    <mergeCell ref="V7:W7"/>
    <mergeCell ref="X7:X8"/>
    <mergeCell ref="Y7:Y8"/>
    <mergeCell ref="Z7:Z8"/>
    <mergeCell ref="I7:I8"/>
    <mergeCell ref="L7:M7"/>
    <mergeCell ref="N7:N8"/>
    <mergeCell ref="O7:O8"/>
    <mergeCell ref="P7:P8"/>
    <mergeCell ref="Q7:Q8"/>
    <mergeCell ref="B7:C7"/>
    <mergeCell ref="D7:D8"/>
    <mergeCell ref="E7:E8"/>
    <mergeCell ref="F7:F8"/>
    <mergeCell ref="G7:G8"/>
    <mergeCell ref="H7:H8"/>
    <mergeCell ref="O9:O11"/>
    <mergeCell ref="P9:P11"/>
    <mergeCell ref="Q9:Q11"/>
    <mergeCell ref="B9:C9"/>
    <mergeCell ref="D9:D11"/>
    <mergeCell ref="E9:E11"/>
    <mergeCell ref="F9:F11"/>
    <mergeCell ref="G9:G11"/>
    <mergeCell ref="H9:H11"/>
    <mergeCell ref="B12:C12"/>
    <mergeCell ref="L12:M12"/>
    <mergeCell ref="V12:W12"/>
    <mergeCell ref="B13:C13"/>
    <mergeCell ref="L13:M13"/>
    <mergeCell ref="V13:W13"/>
    <mergeCell ref="AA9:AA11"/>
    <mergeCell ref="AB9:AB11"/>
    <mergeCell ref="AC9:AC11"/>
    <mergeCell ref="B10:C10"/>
    <mergeCell ref="L10:M10"/>
    <mergeCell ref="V10:W10"/>
    <mergeCell ref="B11:C11"/>
    <mergeCell ref="L11:M11"/>
    <mergeCell ref="V11:W11"/>
    <mergeCell ref="R9:R11"/>
    <mergeCell ref="S9:S11"/>
    <mergeCell ref="V9:W9"/>
    <mergeCell ref="X9:X11"/>
    <mergeCell ref="Y9:Y11"/>
    <mergeCell ref="Z9:Z11"/>
    <mergeCell ref="I9:I11"/>
    <mergeCell ref="L9:M9"/>
    <mergeCell ref="N9:N11"/>
    <mergeCell ref="V14:V15"/>
    <mergeCell ref="W14:AA14"/>
    <mergeCell ref="AC14:AC15"/>
    <mergeCell ref="C15:G15"/>
    <mergeCell ref="M15:Q15"/>
    <mergeCell ref="W15:AA15"/>
    <mergeCell ref="B14:B15"/>
    <mergeCell ref="C14:G14"/>
    <mergeCell ref="I14:I15"/>
    <mergeCell ref="L14:L15"/>
    <mergeCell ref="M14:Q14"/>
    <mergeCell ref="S14:S15"/>
    <mergeCell ref="N16:N17"/>
    <mergeCell ref="O16:R16"/>
    <mergeCell ref="U16:U17"/>
    <mergeCell ref="V16:W17"/>
    <mergeCell ref="X16:X17"/>
    <mergeCell ref="Y16:AB16"/>
    <mergeCell ref="A16:A17"/>
    <mergeCell ref="B16:C17"/>
    <mergeCell ref="D16:D17"/>
    <mergeCell ref="E16:H16"/>
    <mergeCell ref="K16:K17"/>
    <mergeCell ref="L16:M17"/>
    <mergeCell ref="B20:C20"/>
    <mergeCell ref="L20:M20"/>
    <mergeCell ref="V20:W20"/>
    <mergeCell ref="B21:C21"/>
    <mergeCell ref="L21:M21"/>
    <mergeCell ref="V21:W21"/>
    <mergeCell ref="B18:C18"/>
    <mergeCell ref="L18:M18"/>
    <mergeCell ref="V18:W18"/>
    <mergeCell ref="B19:C19"/>
    <mergeCell ref="L19:M19"/>
    <mergeCell ref="V19:W19"/>
    <mergeCell ref="B22:C22"/>
    <mergeCell ref="L22:M22"/>
    <mergeCell ref="V22:W22"/>
    <mergeCell ref="B23:C23"/>
    <mergeCell ref="D23:D24"/>
    <mergeCell ref="E23:E24"/>
    <mergeCell ref="F23:F24"/>
    <mergeCell ref="G23:G24"/>
    <mergeCell ref="H23:H24"/>
    <mergeCell ref="I23:I24"/>
    <mergeCell ref="AB23:AB24"/>
    <mergeCell ref="AC23:AC24"/>
    <mergeCell ref="B24:C24"/>
    <mergeCell ref="L24:M24"/>
    <mergeCell ref="V24:W24"/>
    <mergeCell ref="B25:C25"/>
    <mergeCell ref="L25:M25"/>
    <mergeCell ref="V25:W25"/>
    <mergeCell ref="S23:S24"/>
    <mergeCell ref="V23:W23"/>
    <mergeCell ref="X23:X24"/>
    <mergeCell ref="Y23:Y24"/>
    <mergeCell ref="Z23:Z24"/>
    <mergeCell ref="AA23:AA24"/>
    <mergeCell ref="L23:M23"/>
    <mergeCell ref="N23:N24"/>
    <mergeCell ref="O23:O24"/>
    <mergeCell ref="P23:P24"/>
    <mergeCell ref="Q23:Q24"/>
    <mergeCell ref="R23:R24"/>
    <mergeCell ref="W27:AA27"/>
    <mergeCell ref="AC27:AC28"/>
    <mergeCell ref="C28:G28"/>
    <mergeCell ref="M28:Q28"/>
    <mergeCell ref="W28:AA28"/>
    <mergeCell ref="B29:C29"/>
    <mergeCell ref="L29:M29"/>
    <mergeCell ref="V29:W29"/>
    <mergeCell ref="B26:C26"/>
    <mergeCell ref="L26:M26"/>
    <mergeCell ref="V26:W26"/>
    <mergeCell ref="B27:B28"/>
    <mergeCell ref="C27:G27"/>
    <mergeCell ref="I27:I28"/>
    <mergeCell ref="L27:L28"/>
    <mergeCell ref="M27:Q27"/>
    <mergeCell ref="S27:S28"/>
    <mergeCell ref="V27:V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DE064-5C9C-4DF0-9A65-F4997803864B}">
  <dimension ref="A1:Q31"/>
  <sheetViews>
    <sheetView zoomScale="55" zoomScaleNormal="55" workbookViewId="0">
      <selection activeCell="K9" sqref="K9"/>
    </sheetView>
  </sheetViews>
  <sheetFormatPr defaultColWidth="0" defaultRowHeight="14.25" zeroHeight="1"/>
  <cols>
    <col min="1" max="1" width="9" customWidth="1"/>
    <col min="2" max="2" width="50.625" customWidth="1"/>
    <col min="3" max="3" width="10.625" bestFit="1" customWidth="1"/>
    <col min="4" max="4" width="10.75" bestFit="1" customWidth="1"/>
    <col min="5" max="5" width="9.5" bestFit="1" customWidth="1"/>
    <col min="6" max="7" width="9" customWidth="1"/>
    <col min="8" max="8" width="50.625" customWidth="1"/>
    <col min="9" max="9" width="10.625" bestFit="1" customWidth="1"/>
    <col min="10" max="10" width="10.75" bestFit="1" customWidth="1"/>
    <col min="11" max="11" width="9.5" bestFit="1" customWidth="1"/>
    <col min="12" max="13" width="9" customWidth="1"/>
    <col min="14" max="14" width="50.625" customWidth="1"/>
    <col min="15" max="15" width="10.625" bestFit="1" customWidth="1"/>
    <col min="16" max="16" width="10.75" bestFit="1" customWidth="1"/>
    <col min="17" max="17" width="9.5" bestFit="1" customWidth="1"/>
    <col min="18" max="16384" width="9" hidden="1"/>
  </cols>
  <sheetData>
    <row r="1" spans="1:17" ht="21" thickBot="1">
      <c r="A1" s="196" t="s">
        <v>13</v>
      </c>
      <c r="B1" s="197"/>
      <c r="C1" s="197"/>
      <c r="D1" s="197"/>
      <c r="E1" s="197"/>
      <c r="F1" s="8"/>
      <c r="G1" s="196" t="s">
        <v>14</v>
      </c>
      <c r="H1" s="197"/>
      <c r="I1" s="197"/>
      <c r="J1" s="197"/>
      <c r="K1" s="197"/>
      <c r="L1" s="8"/>
      <c r="M1" s="196" t="s">
        <v>15</v>
      </c>
      <c r="N1" s="197"/>
      <c r="O1" s="197"/>
      <c r="P1" s="197"/>
      <c r="Q1" s="197"/>
    </row>
    <row r="2" spans="1:17" ht="21.75" thickBot="1">
      <c r="A2" s="194" t="s">
        <v>3</v>
      </c>
      <c r="B2" s="195"/>
      <c r="C2" s="39" t="s">
        <v>45</v>
      </c>
      <c r="D2" s="39" t="s">
        <v>20</v>
      </c>
      <c r="E2" s="39" t="s">
        <v>46</v>
      </c>
      <c r="F2" s="8"/>
      <c r="G2" s="194" t="s">
        <v>3</v>
      </c>
      <c r="H2" s="195"/>
      <c r="I2" s="39" t="s">
        <v>45</v>
      </c>
      <c r="J2" s="39" t="s">
        <v>20</v>
      </c>
      <c r="K2" s="39" t="s">
        <v>46</v>
      </c>
      <c r="L2" s="8"/>
      <c r="M2" s="194" t="s">
        <v>3</v>
      </c>
      <c r="N2" s="195"/>
      <c r="O2" s="39" t="s">
        <v>45</v>
      </c>
      <c r="P2" s="39" t="s">
        <v>20</v>
      </c>
      <c r="Q2" s="39" t="s">
        <v>46</v>
      </c>
    </row>
    <row r="3" spans="1:17" ht="21">
      <c r="A3" s="192" t="s">
        <v>47</v>
      </c>
      <c r="B3" s="193"/>
      <c r="C3" s="40">
        <v>30</v>
      </c>
      <c r="D3" s="41"/>
      <c r="E3" s="41"/>
      <c r="F3" s="8"/>
      <c r="G3" s="192" t="s">
        <v>47</v>
      </c>
      <c r="H3" s="193"/>
      <c r="I3" s="40">
        <v>30</v>
      </c>
      <c r="J3" s="41"/>
      <c r="K3" s="41"/>
      <c r="L3" s="8"/>
      <c r="M3" s="192" t="s">
        <v>47</v>
      </c>
      <c r="N3" s="193"/>
      <c r="O3" s="40">
        <v>30</v>
      </c>
      <c r="P3" s="41"/>
      <c r="Q3" s="41"/>
    </row>
    <row r="4" spans="1:17" ht="21">
      <c r="A4" s="42"/>
      <c r="B4" s="43" t="s">
        <v>48</v>
      </c>
      <c r="C4" s="44">
        <v>5</v>
      </c>
      <c r="D4" s="45">
        <v>5</v>
      </c>
      <c r="E4" s="46"/>
      <c r="F4" s="8"/>
      <c r="G4" s="42"/>
      <c r="H4" s="43" t="s">
        <v>48</v>
      </c>
      <c r="I4" s="44">
        <v>5</v>
      </c>
      <c r="J4" s="45">
        <v>4</v>
      </c>
      <c r="K4" s="46"/>
      <c r="L4" s="8"/>
      <c r="M4" s="42"/>
      <c r="N4" s="43" t="s">
        <v>48</v>
      </c>
      <c r="O4" s="44">
        <v>5</v>
      </c>
      <c r="P4" s="45">
        <v>4</v>
      </c>
      <c r="Q4" s="46"/>
    </row>
    <row r="5" spans="1:17" ht="21">
      <c r="A5" s="42"/>
      <c r="B5" s="43" t="s">
        <v>49</v>
      </c>
      <c r="C5" s="44">
        <v>5</v>
      </c>
      <c r="D5" s="45">
        <v>4</v>
      </c>
      <c r="E5" s="46"/>
      <c r="F5" s="8"/>
      <c r="G5" s="42"/>
      <c r="H5" s="43" t="s">
        <v>49</v>
      </c>
      <c r="I5" s="44">
        <v>5</v>
      </c>
      <c r="J5" s="45">
        <v>4</v>
      </c>
      <c r="K5" s="46"/>
      <c r="L5" s="8"/>
      <c r="M5" s="42"/>
      <c r="N5" s="43" t="s">
        <v>49</v>
      </c>
      <c r="O5" s="44">
        <v>5</v>
      </c>
      <c r="P5" s="45">
        <v>5</v>
      </c>
      <c r="Q5" s="46"/>
    </row>
    <row r="6" spans="1:17" ht="21">
      <c r="A6" s="42"/>
      <c r="B6" s="43" t="s">
        <v>50</v>
      </c>
      <c r="C6" s="44">
        <v>5</v>
      </c>
      <c r="D6" s="45">
        <v>4</v>
      </c>
      <c r="E6" s="46"/>
      <c r="F6" s="8"/>
      <c r="G6" s="42"/>
      <c r="H6" s="43" t="s">
        <v>50</v>
      </c>
      <c r="I6" s="44">
        <v>5</v>
      </c>
      <c r="J6" s="45">
        <v>4</v>
      </c>
      <c r="K6" s="46"/>
      <c r="L6" s="8"/>
      <c r="M6" s="42"/>
      <c r="N6" s="43" t="s">
        <v>50</v>
      </c>
      <c r="O6" s="44">
        <v>5</v>
      </c>
      <c r="P6" s="45">
        <v>5</v>
      </c>
      <c r="Q6" s="46"/>
    </row>
    <row r="7" spans="1:17" ht="21">
      <c r="A7" s="42"/>
      <c r="B7" s="43" t="s">
        <v>51</v>
      </c>
      <c r="C7" s="44">
        <v>5</v>
      </c>
      <c r="D7" s="45">
        <v>5</v>
      </c>
      <c r="E7" s="46"/>
      <c r="F7" s="8"/>
      <c r="G7" s="42"/>
      <c r="H7" s="43" t="s">
        <v>51</v>
      </c>
      <c r="I7" s="44">
        <v>5</v>
      </c>
      <c r="J7" s="45">
        <v>5</v>
      </c>
      <c r="K7" s="46"/>
      <c r="L7" s="8"/>
      <c r="M7" s="42"/>
      <c r="N7" s="43" t="s">
        <v>51</v>
      </c>
      <c r="O7" s="44">
        <v>5</v>
      </c>
      <c r="P7" s="45">
        <v>5</v>
      </c>
      <c r="Q7" s="46"/>
    </row>
    <row r="8" spans="1:17" ht="21">
      <c r="A8" s="42"/>
      <c r="B8" s="43" t="s">
        <v>52</v>
      </c>
      <c r="C8" s="44">
        <v>5</v>
      </c>
      <c r="D8" s="45">
        <v>5</v>
      </c>
      <c r="E8" s="46"/>
      <c r="F8" s="8"/>
      <c r="G8" s="42"/>
      <c r="H8" s="43" t="s">
        <v>52</v>
      </c>
      <c r="I8" s="44">
        <v>5</v>
      </c>
      <c r="J8" s="45">
        <v>4</v>
      </c>
      <c r="K8" s="46"/>
      <c r="L8" s="8"/>
      <c r="M8" s="42"/>
      <c r="N8" s="43" t="s">
        <v>52</v>
      </c>
      <c r="O8" s="44">
        <v>5</v>
      </c>
      <c r="P8" s="45">
        <v>5</v>
      </c>
      <c r="Q8" s="46"/>
    </row>
    <row r="9" spans="1:17" ht="21.75" thickBot="1">
      <c r="A9" s="47"/>
      <c r="B9" s="48" t="s">
        <v>53</v>
      </c>
      <c r="C9" s="49">
        <v>5</v>
      </c>
      <c r="D9" s="45">
        <v>4</v>
      </c>
      <c r="E9" s="50"/>
      <c r="F9" s="8"/>
      <c r="G9" s="47"/>
      <c r="H9" s="48" t="s">
        <v>53</v>
      </c>
      <c r="I9" s="49">
        <v>5</v>
      </c>
      <c r="J9" s="45">
        <v>5</v>
      </c>
      <c r="K9" s="50"/>
      <c r="L9" s="8"/>
      <c r="M9" s="47"/>
      <c r="N9" s="48" t="s">
        <v>53</v>
      </c>
      <c r="O9" s="49">
        <v>5</v>
      </c>
      <c r="P9" s="45">
        <v>4</v>
      </c>
      <c r="Q9" s="50"/>
    </row>
    <row r="10" spans="1:17" ht="21.75" thickBot="1">
      <c r="A10" s="194" t="s">
        <v>54</v>
      </c>
      <c r="B10" s="195"/>
      <c r="C10" s="51">
        <f>SUM(C4:C9)</f>
        <v>30</v>
      </c>
      <c r="D10" s="52">
        <f>SUM(D4:D9)</f>
        <v>27</v>
      </c>
      <c r="E10" s="51"/>
      <c r="F10" s="8"/>
      <c r="G10" s="194" t="s">
        <v>54</v>
      </c>
      <c r="H10" s="195"/>
      <c r="I10" s="51">
        <f>SUM(I4:I9)</f>
        <v>30</v>
      </c>
      <c r="J10" s="52">
        <f>SUM(J4:J9)</f>
        <v>26</v>
      </c>
      <c r="K10" s="51"/>
      <c r="L10" s="8"/>
      <c r="M10" s="194" t="s">
        <v>54</v>
      </c>
      <c r="N10" s="195"/>
      <c r="O10" s="51">
        <f>SUM(O4:O9)</f>
        <v>30</v>
      </c>
      <c r="P10" s="52">
        <f>SUM(P4:P9)</f>
        <v>28</v>
      </c>
      <c r="Q10" s="51"/>
    </row>
    <row r="11" spans="1:17" ht="21">
      <c r="A11" s="190" t="s">
        <v>55</v>
      </c>
      <c r="B11" s="191"/>
      <c r="C11" s="53">
        <v>20</v>
      </c>
      <c r="D11" s="54"/>
      <c r="E11" s="55"/>
      <c r="F11" s="8"/>
      <c r="G11" s="190" t="s">
        <v>55</v>
      </c>
      <c r="H11" s="191"/>
      <c r="I11" s="53">
        <v>20</v>
      </c>
      <c r="J11" s="54"/>
      <c r="K11" s="55"/>
      <c r="L11" s="8"/>
      <c r="M11" s="190" t="s">
        <v>55</v>
      </c>
      <c r="N11" s="191"/>
      <c r="O11" s="53">
        <v>20</v>
      </c>
      <c r="P11" s="54"/>
      <c r="Q11" s="55"/>
    </row>
    <row r="12" spans="1:17" ht="21">
      <c r="A12" s="56"/>
      <c r="B12" s="43" t="s">
        <v>56</v>
      </c>
      <c r="C12" s="57">
        <v>4</v>
      </c>
      <c r="D12" s="58">
        <v>4</v>
      </c>
      <c r="E12" s="59"/>
      <c r="F12" s="8"/>
      <c r="G12" s="56"/>
      <c r="H12" s="43" t="s">
        <v>56</v>
      </c>
      <c r="I12" s="57">
        <v>4</v>
      </c>
      <c r="J12" s="58">
        <v>4</v>
      </c>
      <c r="K12" s="59"/>
      <c r="L12" s="8"/>
      <c r="M12" s="56"/>
      <c r="N12" s="43" t="s">
        <v>56</v>
      </c>
      <c r="O12" s="57">
        <v>4</v>
      </c>
      <c r="P12" s="58">
        <v>4</v>
      </c>
      <c r="Q12" s="59"/>
    </row>
    <row r="13" spans="1:17" ht="21">
      <c r="A13" s="56"/>
      <c r="B13" s="43" t="s">
        <v>57</v>
      </c>
      <c r="C13" s="57">
        <v>4</v>
      </c>
      <c r="D13" s="58">
        <v>3</v>
      </c>
      <c r="E13" s="59"/>
      <c r="F13" s="8"/>
      <c r="G13" s="56"/>
      <c r="H13" s="43" t="s">
        <v>57</v>
      </c>
      <c r="I13" s="57">
        <v>4</v>
      </c>
      <c r="J13" s="58">
        <v>4</v>
      </c>
      <c r="K13" s="59"/>
      <c r="L13" s="8"/>
      <c r="M13" s="56"/>
      <c r="N13" s="43" t="s">
        <v>57</v>
      </c>
      <c r="O13" s="57">
        <v>4</v>
      </c>
      <c r="P13" s="58">
        <v>3</v>
      </c>
      <c r="Q13" s="59"/>
    </row>
    <row r="14" spans="1:17" ht="21">
      <c r="A14" s="56"/>
      <c r="B14" s="43" t="s">
        <v>58</v>
      </c>
      <c r="C14" s="57">
        <v>4</v>
      </c>
      <c r="D14" s="58">
        <v>4</v>
      </c>
      <c r="E14" s="59"/>
      <c r="F14" s="8"/>
      <c r="G14" s="56"/>
      <c r="H14" s="43" t="s">
        <v>58</v>
      </c>
      <c r="I14" s="57">
        <v>4</v>
      </c>
      <c r="J14" s="58">
        <v>4</v>
      </c>
      <c r="K14" s="59"/>
      <c r="L14" s="8"/>
      <c r="M14" s="56"/>
      <c r="N14" s="43" t="s">
        <v>58</v>
      </c>
      <c r="O14" s="57">
        <v>4</v>
      </c>
      <c r="P14" s="58">
        <v>4</v>
      </c>
      <c r="Q14" s="59"/>
    </row>
    <row r="15" spans="1:17" ht="21">
      <c r="A15" s="56"/>
      <c r="B15" s="43" t="s">
        <v>59</v>
      </c>
      <c r="C15" s="57">
        <v>4</v>
      </c>
      <c r="D15" s="58">
        <v>4</v>
      </c>
      <c r="E15" s="59"/>
      <c r="F15" s="8"/>
      <c r="G15" s="56"/>
      <c r="H15" s="43" t="s">
        <v>59</v>
      </c>
      <c r="I15" s="57">
        <v>4</v>
      </c>
      <c r="J15" s="58">
        <v>3</v>
      </c>
      <c r="K15" s="59"/>
      <c r="L15" s="8"/>
      <c r="M15" s="56"/>
      <c r="N15" s="43" t="s">
        <v>59</v>
      </c>
      <c r="O15" s="57">
        <v>4</v>
      </c>
      <c r="P15" s="58">
        <v>4</v>
      </c>
      <c r="Q15" s="59"/>
    </row>
    <row r="16" spans="1:17" ht="21.75" thickBot="1">
      <c r="A16" s="56"/>
      <c r="B16" s="43" t="s">
        <v>60</v>
      </c>
      <c r="C16" s="57">
        <v>4</v>
      </c>
      <c r="D16" s="58">
        <v>3</v>
      </c>
      <c r="E16" s="59"/>
      <c r="F16" s="8"/>
      <c r="G16" s="56"/>
      <c r="H16" s="43" t="s">
        <v>60</v>
      </c>
      <c r="I16" s="57">
        <v>4</v>
      </c>
      <c r="J16" s="58">
        <v>4</v>
      </c>
      <c r="K16" s="59"/>
      <c r="L16" s="8"/>
      <c r="M16" s="56"/>
      <c r="N16" s="43" t="s">
        <v>60</v>
      </c>
      <c r="O16" s="57">
        <v>4</v>
      </c>
      <c r="P16" s="58">
        <v>3</v>
      </c>
      <c r="Q16" s="59"/>
    </row>
    <row r="17" spans="1:17" ht="21.75" thickBot="1">
      <c r="A17" s="188" t="s">
        <v>54</v>
      </c>
      <c r="B17" s="189"/>
      <c r="C17" s="60">
        <f>SUM(C12:C16)</f>
        <v>20</v>
      </c>
      <c r="D17" s="61">
        <f>SUM(D12:D16)</f>
        <v>18</v>
      </c>
      <c r="E17" s="60"/>
      <c r="F17" s="8"/>
      <c r="G17" s="188" t="s">
        <v>54</v>
      </c>
      <c r="H17" s="189"/>
      <c r="I17" s="60">
        <f>SUM(I12:I16)</f>
        <v>20</v>
      </c>
      <c r="J17" s="61">
        <f>SUM(J12:J16)</f>
        <v>19</v>
      </c>
      <c r="K17" s="60"/>
      <c r="L17" s="8"/>
      <c r="M17" s="188" t="s">
        <v>54</v>
      </c>
      <c r="N17" s="189"/>
      <c r="O17" s="60">
        <f>SUM(O12:O16)</f>
        <v>20</v>
      </c>
      <c r="P17" s="61">
        <f>SUM(P12:P16)</f>
        <v>18</v>
      </c>
      <c r="Q17" s="60"/>
    </row>
    <row r="18" spans="1:17" ht="21">
      <c r="A18" s="190" t="s">
        <v>61</v>
      </c>
      <c r="B18" s="191"/>
      <c r="C18" s="62">
        <v>40</v>
      </c>
      <c r="D18" s="55"/>
      <c r="E18" s="55"/>
      <c r="F18" s="8"/>
      <c r="G18" s="190" t="s">
        <v>61</v>
      </c>
      <c r="H18" s="191"/>
      <c r="I18" s="62">
        <v>40</v>
      </c>
      <c r="J18" s="55"/>
      <c r="K18" s="55"/>
      <c r="L18" s="8"/>
      <c r="M18" s="190" t="s">
        <v>61</v>
      </c>
      <c r="N18" s="191"/>
      <c r="O18" s="62">
        <v>40</v>
      </c>
      <c r="P18" s="55"/>
      <c r="Q18" s="55"/>
    </row>
    <row r="19" spans="1:17" ht="21">
      <c r="A19" s="56"/>
      <c r="B19" s="43" t="s">
        <v>62</v>
      </c>
      <c r="C19" s="57">
        <v>5</v>
      </c>
      <c r="D19" s="58">
        <v>5</v>
      </c>
      <c r="E19" s="59"/>
      <c r="F19" s="8"/>
      <c r="G19" s="56"/>
      <c r="H19" s="43" t="s">
        <v>62</v>
      </c>
      <c r="I19" s="57">
        <v>5</v>
      </c>
      <c r="J19" s="58">
        <v>5</v>
      </c>
      <c r="K19" s="59"/>
      <c r="L19" s="8"/>
      <c r="M19" s="56"/>
      <c r="N19" s="43" t="s">
        <v>62</v>
      </c>
      <c r="O19" s="57">
        <v>5</v>
      </c>
      <c r="P19" s="58">
        <v>5</v>
      </c>
      <c r="Q19" s="59"/>
    </row>
    <row r="20" spans="1:17" ht="21">
      <c r="A20" s="56"/>
      <c r="B20" s="43" t="s">
        <v>63</v>
      </c>
      <c r="C20" s="57">
        <v>5</v>
      </c>
      <c r="D20" s="58">
        <v>4</v>
      </c>
      <c r="E20" s="59"/>
      <c r="F20" s="8"/>
      <c r="G20" s="56"/>
      <c r="H20" s="43" t="s">
        <v>63</v>
      </c>
      <c r="I20" s="57">
        <v>5</v>
      </c>
      <c r="J20" s="58">
        <v>4</v>
      </c>
      <c r="K20" s="59"/>
      <c r="L20" s="8"/>
      <c r="M20" s="56"/>
      <c r="N20" s="43" t="s">
        <v>63</v>
      </c>
      <c r="O20" s="57">
        <v>5</v>
      </c>
      <c r="P20" s="58">
        <v>4</v>
      </c>
      <c r="Q20" s="59"/>
    </row>
    <row r="21" spans="1:17" ht="21">
      <c r="A21" s="56"/>
      <c r="B21" s="43" t="s">
        <v>64</v>
      </c>
      <c r="C21" s="57">
        <v>5</v>
      </c>
      <c r="D21" s="58">
        <v>5</v>
      </c>
      <c r="E21" s="59"/>
      <c r="F21" s="8"/>
      <c r="G21" s="56"/>
      <c r="H21" s="43" t="s">
        <v>64</v>
      </c>
      <c r="I21" s="57">
        <v>5</v>
      </c>
      <c r="J21" s="58">
        <v>5</v>
      </c>
      <c r="K21" s="59"/>
      <c r="L21" s="8"/>
      <c r="M21" s="56"/>
      <c r="N21" s="43" t="s">
        <v>64</v>
      </c>
      <c r="O21" s="57">
        <v>5</v>
      </c>
      <c r="P21" s="58">
        <v>5</v>
      </c>
      <c r="Q21" s="59"/>
    </row>
    <row r="22" spans="1:17" ht="21">
      <c r="A22" s="56"/>
      <c r="B22" s="43" t="s">
        <v>65</v>
      </c>
      <c r="C22" s="57">
        <v>5</v>
      </c>
      <c r="D22" s="58">
        <v>5</v>
      </c>
      <c r="E22" s="59"/>
      <c r="F22" s="8"/>
      <c r="G22" s="56"/>
      <c r="H22" s="43" t="s">
        <v>65</v>
      </c>
      <c r="I22" s="57">
        <v>5</v>
      </c>
      <c r="J22" s="58">
        <v>5</v>
      </c>
      <c r="K22" s="59"/>
      <c r="L22" s="8"/>
      <c r="M22" s="56"/>
      <c r="N22" s="43" t="s">
        <v>65</v>
      </c>
      <c r="O22" s="57">
        <v>5</v>
      </c>
      <c r="P22" s="58">
        <v>5</v>
      </c>
      <c r="Q22" s="59"/>
    </row>
    <row r="23" spans="1:17" ht="21">
      <c r="A23" s="56"/>
      <c r="B23" s="43" t="s">
        <v>66</v>
      </c>
      <c r="C23" s="57">
        <v>5</v>
      </c>
      <c r="D23" s="58">
        <v>4</v>
      </c>
      <c r="E23" s="59"/>
      <c r="F23" s="8"/>
      <c r="G23" s="56"/>
      <c r="H23" s="43" t="s">
        <v>66</v>
      </c>
      <c r="I23" s="57">
        <v>5</v>
      </c>
      <c r="J23" s="58">
        <v>5</v>
      </c>
      <c r="K23" s="59"/>
      <c r="L23" s="8"/>
      <c r="M23" s="56"/>
      <c r="N23" s="43" t="s">
        <v>66</v>
      </c>
      <c r="O23" s="57">
        <v>5</v>
      </c>
      <c r="P23" s="58">
        <v>4</v>
      </c>
      <c r="Q23" s="59"/>
    </row>
    <row r="24" spans="1:17" ht="21">
      <c r="A24" s="56"/>
      <c r="B24" s="43" t="s">
        <v>67</v>
      </c>
      <c r="C24" s="57">
        <v>5</v>
      </c>
      <c r="D24" s="58">
        <v>5</v>
      </c>
      <c r="E24" s="59"/>
      <c r="F24" s="8"/>
      <c r="G24" s="56"/>
      <c r="H24" s="43" t="s">
        <v>67</v>
      </c>
      <c r="I24" s="57">
        <v>5</v>
      </c>
      <c r="J24" s="58">
        <v>5</v>
      </c>
      <c r="K24" s="59"/>
      <c r="L24" s="8"/>
      <c r="M24" s="56"/>
      <c r="N24" s="43" t="s">
        <v>67</v>
      </c>
      <c r="O24" s="57">
        <v>5</v>
      </c>
      <c r="P24" s="58">
        <v>5</v>
      </c>
      <c r="Q24" s="59"/>
    </row>
    <row r="25" spans="1:17" ht="21">
      <c r="A25" s="56"/>
      <c r="B25" s="43" t="s">
        <v>68</v>
      </c>
      <c r="C25" s="57">
        <v>5</v>
      </c>
      <c r="D25" s="58">
        <v>4</v>
      </c>
      <c r="E25" s="59"/>
      <c r="F25" s="8"/>
      <c r="G25" s="56"/>
      <c r="H25" s="43" t="s">
        <v>68</v>
      </c>
      <c r="I25" s="57">
        <v>5</v>
      </c>
      <c r="J25" s="58">
        <v>5</v>
      </c>
      <c r="K25" s="59"/>
      <c r="L25" s="8"/>
      <c r="M25" s="56"/>
      <c r="N25" s="43" t="s">
        <v>68</v>
      </c>
      <c r="O25" s="57">
        <v>5</v>
      </c>
      <c r="P25" s="58">
        <v>4</v>
      </c>
      <c r="Q25" s="59"/>
    </row>
    <row r="26" spans="1:17" ht="21.75" thickBot="1">
      <c r="A26" s="56"/>
      <c r="B26" s="43" t="s">
        <v>69</v>
      </c>
      <c r="C26" s="57">
        <v>5</v>
      </c>
      <c r="D26" s="58">
        <v>5</v>
      </c>
      <c r="E26" s="59"/>
      <c r="F26" s="8"/>
      <c r="G26" s="56"/>
      <c r="H26" s="43" t="s">
        <v>69</v>
      </c>
      <c r="I26" s="57">
        <v>5</v>
      </c>
      <c r="J26" s="58">
        <v>5</v>
      </c>
      <c r="K26" s="59"/>
      <c r="L26" s="8"/>
      <c r="M26" s="56"/>
      <c r="N26" s="43" t="s">
        <v>69</v>
      </c>
      <c r="O26" s="57">
        <v>5</v>
      </c>
      <c r="P26" s="58">
        <v>5</v>
      </c>
      <c r="Q26" s="59"/>
    </row>
    <row r="27" spans="1:17" ht="21.75" thickBot="1">
      <c r="A27" s="188" t="s">
        <v>54</v>
      </c>
      <c r="B27" s="189"/>
      <c r="C27" s="60">
        <f>SUM(C19:C26)</f>
        <v>40</v>
      </c>
      <c r="D27" s="61">
        <f>SUM(D19:D26)</f>
        <v>37</v>
      </c>
      <c r="E27" s="60"/>
      <c r="F27" s="8"/>
      <c r="G27" s="188" t="s">
        <v>54</v>
      </c>
      <c r="H27" s="189"/>
      <c r="I27" s="60">
        <f>SUM(I19:I26)</f>
        <v>40</v>
      </c>
      <c r="J27" s="61">
        <f>SUM(J19:J26)</f>
        <v>39</v>
      </c>
      <c r="K27" s="60"/>
      <c r="L27" s="8"/>
      <c r="M27" s="188" t="s">
        <v>54</v>
      </c>
      <c r="N27" s="189"/>
      <c r="O27" s="60">
        <f>SUM(O19:O26)</f>
        <v>40</v>
      </c>
      <c r="P27" s="61">
        <f>SUM(P19:P26)</f>
        <v>37</v>
      </c>
      <c r="Q27" s="60"/>
    </row>
    <row r="28" spans="1:17" ht="21">
      <c r="A28" s="190" t="s">
        <v>70</v>
      </c>
      <c r="B28" s="191"/>
      <c r="C28" s="62">
        <v>10</v>
      </c>
      <c r="D28" s="55"/>
      <c r="E28" s="55"/>
      <c r="F28" s="8"/>
      <c r="G28" s="190" t="s">
        <v>70</v>
      </c>
      <c r="H28" s="191"/>
      <c r="I28" s="62">
        <v>10</v>
      </c>
      <c r="J28" s="55"/>
      <c r="K28" s="55"/>
      <c r="L28" s="8"/>
      <c r="M28" s="190" t="s">
        <v>70</v>
      </c>
      <c r="N28" s="191"/>
      <c r="O28" s="62">
        <v>10</v>
      </c>
      <c r="P28" s="55"/>
      <c r="Q28" s="55"/>
    </row>
    <row r="29" spans="1:17" ht="50.25" customHeight="1" thickBot="1">
      <c r="A29" s="56"/>
      <c r="B29" s="59" t="s">
        <v>71</v>
      </c>
      <c r="C29" s="63">
        <v>10</v>
      </c>
      <c r="D29" s="67">
        <v>9</v>
      </c>
      <c r="E29" s="59"/>
      <c r="F29" s="8"/>
      <c r="G29" s="56"/>
      <c r="H29" s="59" t="s">
        <v>71</v>
      </c>
      <c r="I29" s="63">
        <v>10</v>
      </c>
      <c r="J29" s="64">
        <v>8</v>
      </c>
      <c r="K29" s="59"/>
      <c r="L29" s="8"/>
      <c r="M29" s="56"/>
      <c r="N29" s="59" t="s">
        <v>71</v>
      </c>
      <c r="O29" s="63">
        <v>10</v>
      </c>
      <c r="P29" s="64">
        <v>8</v>
      </c>
      <c r="Q29" s="59"/>
    </row>
    <row r="30" spans="1:17" ht="21.75" thickBot="1">
      <c r="A30" s="188" t="s">
        <v>54</v>
      </c>
      <c r="B30" s="189"/>
      <c r="C30" s="60">
        <f>C29</f>
        <v>10</v>
      </c>
      <c r="D30" s="65">
        <f>D29</f>
        <v>9</v>
      </c>
      <c r="E30" s="60"/>
      <c r="F30" s="8"/>
      <c r="G30" s="188" t="s">
        <v>54</v>
      </c>
      <c r="H30" s="189"/>
      <c r="I30" s="60">
        <f>I29</f>
        <v>10</v>
      </c>
      <c r="J30" s="65">
        <f>J29</f>
        <v>8</v>
      </c>
      <c r="K30" s="60"/>
      <c r="L30" s="8"/>
      <c r="M30" s="188" t="s">
        <v>54</v>
      </c>
      <c r="N30" s="189"/>
      <c r="O30" s="60">
        <f>O29</f>
        <v>10</v>
      </c>
      <c r="P30" s="65">
        <f>P29</f>
        <v>8</v>
      </c>
      <c r="Q30" s="60"/>
    </row>
    <row r="31" spans="1:17" ht="21.75" thickBot="1">
      <c r="A31" s="188" t="s">
        <v>72</v>
      </c>
      <c r="B31" s="189"/>
      <c r="C31" s="66">
        <f>C10+C17+C27+C30</f>
        <v>100</v>
      </c>
      <c r="D31" s="61">
        <f>D10+D17+D27+D30</f>
        <v>91</v>
      </c>
      <c r="E31" s="66"/>
      <c r="F31" s="8"/>
      <c r="G31" s="188" t="s">
        <v>72</v>
      </c>
      <c r="H31" s="189"/>
      <c r="I31" s="66">
        <f>I10+I17+I27+I30</f>
        <v>100</v>
      </c>
      <c r="J31" s="61">
        <f>J10+J17+J27+J30</f>
        <v>92</v>
      </c>
      <c r="K31" s="66"/>
      <c r="L31" s="8"/>
      <c r="M31" s="188" t="s">
        <v>72</v>
      </c>
      <c r="N31" s="189"/>
      <c r="O31" s="66">
        <f>O10+O17+O27+O30</f>
        <v>100</v>
      </c>
      <c r="P31" s="61">
        <f>P10+P17+P27+P30</f>
        <v>91</v>
      </c>
      <c r="Q31" s="66"/>
    </row>
  </sheetData>
  <sheetProtection algorithmName="SHA-512" hashValue="wnJOcSdSfRU9hbXWlyVbdcGUjX2m+xCt5A4U93n9SYIyiNW08WsdmCP9VBqwEFvUJuubui/UNqWl7xKKeBtA6w==" saltValue="bhAfy9hbpA8yEQpy5exb7g==" spinCount="100000" sheet="1" objects="1" scenarios="1"/>
  <mergeCells count="33">
    <mergeCell ref="A1:E1"/>
    <mergeCell ref="G1:K1"/>
    <mergeCell ref="M1:Q1"/>
    <mergeCell ref="A2:B2"/>
    <mergeCell ref="G2:H2"/>
    <mergeCell ref="M2:N2"/>
    <mergeCell ref="A3:B3"/>
    <mergeCell ref="G3:H3"/>
    <mergeCell ref="M3:N3"/>
    <mergeCell ref="A10:B10"/>
    <mergeCell ref="G10:H10"/>
    <mergeCell ref="M10:N10"/>
    <mergeCell ref="A11:B11"/>
    <mergeCell ref="G11:H11"/>
    <mergeCell ref="M11:N11"/>
    <mergeCell ref="A17:B17"/>
    <mergeCell ref="G17:H17"/>
    <mergeCell ref="M17:N17"/>
    <mergeCell ref="A18:B18"/>
    <mergeCell ref="G18:H18"/>
    <mergeCell ref="M18:N18"/>
    <mergeCell ref="A27:B27"/>
    <mergeCell ref="G27:H27"/>
    <mergeCell ref="M27:N27"/>
    <mergeCell ref="A31:B31"/>
    <mergeCell ref="G31:H31"/>
    <mergeCell ref="M31:N31"/>
    <mergeCell ref="A28:B28"/>
    <mergeCell ref="G28:H28"/>
    <mergeCell ref="M28:N28"/>
    <mergeCell ref="A30:B30"/>
    <mergeCell ref="G30:H30"/>
    <mergeCell ref="M30:N30"/>
  </mergeCells>
  <dataValidations count="3">
    <dataValidation type="decimal" allowBlank="1" showInputMessage="1" showErrorMessage="1" sqref="D29 J29 P29" xr:uid="{41CD0339-018C-4A15-8E7F-B5C7E9D05C64}">
      <formula1>1</formula1>
      <formula2>10</formula2>
    </dataValidation>
    <dataValidation type="decimal" allowBlank="1" showInputMessage="1" showErrorMessage="1" sqref="D11:D16 J11:J16 P11:P16" xr:uid="{6D37775E-D931-4D86-8AE7-2735486483BA}">
      <formula1>1</formula1>
      <formula2>4</formula2>
    </dataValidation>
    <dataValidation type="decimal" allowBlank="1" showInputMessage="1" showErrorMessage="1" sqref="D4:D9 J19:J26 J4:J9 D19:D26 P4:P9 P19:P26" xr:uid="{E1FC4AEA-62B0-4197-A763-ED4560A6B067}">
      <formula1>1</formula1>
      <formula2>5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E96AD-DBFA-412A-AE63-3908260FC578}">
  <dimension ref="A1:N13"/>
  <sheetViews>
    <sheetView workbookViewId="0">
      <selection activeCell="C5" sqref="C5:C12"/>
    </sheetView>
  </sheetViews>
  <sheetFormatPr defaultColWidth="0" defaultRowHeight="18.75" zeroHeight="1"/>
  <cols>
    <col min="1" max="1" width="43.125" style="85" customWidth="1"/>
    <col min="2" max="2" width="5.5" style="85" bestFit="1" customWidth="1"/>
    <col min="3" max="3" width="8.125" style="85" bestFit="1" customWidth="1"/>
    <col min="4" max="4" width="18.75" style="85" bestFit="1" customWidth="1"/>
    <col min="5" max="5" width="5.625" style="85" customWidth="1"/>
    <col min="6" max="6" width="43.125" style="85" bestFit="1" customWidth="1"/>
    <col min="7" max="7" width="5.5" style="85" bestFit="1" customWidth="1"/>
    <col min="8" max="8" width="8.125" style="85" bestFit="1" customWidth="1"/>
    <col min="9" max="9" width="18.75" style="85" bestFit="1" customWidth="1"/>
    <col min="10" max="10" width="5.625" style="85" customWidth="1"/>
    <col min="11" max="11" width="43.125" style="85" bestFit="1" customWidth="1"/>
    <col min="12" max="12" width="5.5" style="85" bestFit="1" customWidth="1"/>
    <col min="13" max="13" width="8.125" style="85" bestFit="1" customWidth="1"/>
    <col min="14" max="14" width="18.75" style="85" bestFit="1" customWidth="1"/>
    <col min="15" max="16384" width="8.75" style="85" hidden="1"/>
  </cols>
  <sheetData>
    <row r="1" spans="1:14" ht="19.5" thickBot="1">
      <c r="A1" s="202" t="s">
        <v>13</v>
      </c>
      <c r="B1" s="202"/>
      <c r="C1" s="202"/>
      <c r="D1" s="202"/>
      <c r="E1" s="84"/>
      <c r="F1" s="202" t="s">
        <v>14</v>
      </c>
      <c r="G1" s="202"/>
      <c r="H1" s="202"/>
      <c r="I1" s="202"/>
      <c r="J1" s="84"/>
      <c r="K1" s="202" t="s">
        <v>15</v>
      </c>
      <c r="L1" s="202"/>
      <c r="M1" s="202"/>
      <c r="N1" s="202"/>
    </row>
    <row r="2" spans="1:14">
      <c r="A2" s="203" t="s">
        <v>3</v>
      </c>
      <c r="B2" s="86" t="s">
        <v>33</v>
      </c>
      <c r="C2" s="198" t="s">
        <v>20</v>
      </c>
      <c r="D2" s="200" t="s">
        <v>46</v>
      </c>
      <c r="E2" s="84"/>
      <c r="F2" s="203" t="s">
        <v>3</v>
      </c>
      <c r="G2" s="86" t="s">
        <v>33</v>
      </c>
      <c r="H2" s="198" t="s">
        <v>20</v>
      </c>
      <c r="I2" s="200" t="s">
        <v>46</v>
      </c>
      <c r="J2" s="84"/>
      <c r="K2" s="203" t="s">
        <v>3</v>
      </c>
      <c r="L2" s="86" t="s">
        <v>33</v>
      </c>
      <c r="M2" s="198" t="s">
        <v>20</v>
      </c>
      <c r="N2" s="200" t="s">
        <v>46</v>
      </c>
    </row>
    <row r="3" spans="1:14" ht="19.5" thickBot="1">
      <c r="A3" s="204"/>
      <c r="B3" s="87" t="s">
        <v>73</v>
      </c>
      <c r="C3" s="199"/>
      <c r="D3" s="201"/>
      <c r="E3" s="84"/>
      <c r="F3" s="204"/>
      <c r="G3" s="87" t="s">
        <v>73</v>
      </c>
      <c r="H3" s="199"/>
      <c r="I3" s="201"/>
      <c r="J3" s="84"/>
      <c r="K3" s="204"/>
      <c r="L3" s="87" t="s">
        <v>73</v>
      </c>
      <c r="M3" s="199"/>
      <c r="N3" s="201"/>
    </row>
    <row r="4" spans="1:14" ht="19.5" thickBot="1">
      <c r="A4" s="88" t="s">
        <v>74</v>
      </c>
      <c r="B4" s="89">
        <v>100</v>
      </c>
      <c r="C4" s="90">
        <f>'01'!G11</f>
        <v>94</v>
      </c>
      <c r="D4" s="91" t="s">
        <v>75</v>
      </c>
      <c r="E4" s="84"/>
      <c r="F4" s="88" t="s">
        <v>74</v>
      </c>
      <c r="G4" s="89">
        <v>100</v>
      </c>
      <c r="H4" s="90">
        <f>'01'!O11</f>
        <v>91</v>
      </c>
      <c r="I4" s="91" t="s">
        <v>75</v>
      </c>
      <c r="J4" s="84"/>
      <c r="K4" s="88" t="s">
        <v>74</v>
      </c>
      <c r="L4" s="89">
        <v>100</v>
      </c>
      <c r="M4" s="90">
        <f>'01'!W11</f>
        <v>90</v>
      </c>
      <c r="N4" s="91" t="s">
        <v>75</v>
      </c>
    </row>
    <row r="5" spans="1:14">
      <c r="A5" s="92" t="s">
        <v>76</v>
      </c>
      <c r="B5" s="93">
        <v>100</v>
      </c>
      <c r="C5" s="94">
        <f>SUM(C6:C7)</f>
        <v>90</v>
      </c>
      <c r="D5" s="95" t="s">
        <v>77</v>
      </c>
      <c r="E5" s="84"/>
      <c r="F5" s="92" t="s">
        <v>76</v>
      </c>
      <c r="G5" s="93">
        <v>100</v>
      </c>
      <c r="H5" s="94">
        <f>SUM(H6:H7)</f>
        <v>90</v>
      </c>
      <c r="I5" s="95" t="s">
        <v>77</v>
      </c>
      <c r="J5" s="84"/>
      <c r="K5" s="92" t="s">
        <v>76</v>
      </c>
      <c r="L5" s="93">
        <v>100</v>
      </c>
      <c r="M5" s="94">
        <f>SUM(M6:M7)</f>
        <v>86.25</v>
      </c>
      <c r="N5" s="95" t="s">
        <v>77</v>
      </c>
    </row>
    <row r="6" spans="1:14">
      <c r="A6" s="96" t="s">
        <v>78</v>
      </c>
      <c r="B6" s="97">
        <v>60</v>
      </c>
      <c r="C6" s="98">
        <f>'02'!R14</f>
        <v>55</v>
      </c>
      <c r="D6" s="99" t="s">
        <v>79</v>
      </c>
      <c r="E6" s="84"/>
      <c r="F6" s="96" t="s">
        <v>78</v>
      </c>
      <c r="G6" s="97">
        <v>60</v>
      </c>
      <c r="H6" s="98">
        <f>'02'!R14</f>
        <v>55</v>
      </c>
      <c r="I6" s="99" t="s">
        <v>79</v>
      </c>
      <c r="J6" s="84"/>
      <c r="K6" s="96" t="s">
        <v>78</v>
      </c>
      <c r="L6" s="97">
        <v>60</v>
      </c>
      <c r="M6" s="98">
        <f>'02'!AB14</f>
        <v>55</v>
      </c>
      <c r="N6" s="99" t="s">
        <v>79</v>
      </c>
    </row>
    <row r="7" spans="1:14" ht="19.5" thickBot="1">
      <c r="A7" s="100" t="s">
        <v>80</v>
      </c>
      <c r="B7" s="101">
        <v>40</v>
      </c>
      <c r="C7" s="102">
        <f>'02'!R27</f>
        <v>35</v>
      </c>
      <c r="D7" s="99" t="s">
        <v>81</v>
      </c>
      <c r="E7" s="84"/>
      <c r="F7" s="100" t="s">
        <v>80</v>
      </c>
      <c r="G7" s="101">
        <v>40</v>
      </c>
      <c r="H7" s="102">
        <f>'02'!R27</f>
        <v>35</v>
      </c>
      <c r="I7" s="99" t="s">
        <v>81</v>
      </c>
      <c r="J7" s="84"/>
      <c r="K7" s="100" t="s">
        <v>80</v>
      </c>
      <c r="L7" s="101">
        <v>40</v>
      </c>
      <c r="M7" s="102">
        <f>'02'!AB27</f>
        <v>31.25</v>
      </c>
      <c r="N7" s="99" t="s">
        <v>81</v>
      </c>
    </row>
    <row r="8" spans="1:14">
      <c r="A8" s="92" t="s">
        <v>82</v>
      </c>
      <c r="B8" s="93">
        <v>100</v>
      </c>
      <c r="C8" s="94">
        <f>SUM(C9:C12)</f>
        <v>91</v>
      </c>
      <c r="D8" s="99" t="s">
        <v>83</v>
      </c>
      <c r="E8" s="84"/>
      <c r="F8" s="92" t="s">
        <v>82</v>
      </c>
      <c r="G8" s="93">
        <v>100</v>
      </c>
      <c r="H8" s="94">
        <f>SUM(H9:H12)</f>
        <v>92</v>
      </c>
      <c r="I8" s="99" t="s">
        <v>83</v>
      </c>
      <c r="J8" s="84"/>
      <c r="K8" s="92" t="s">
        <v>82</v>
      </c>
      <c r="L8" s="93">
        <v>100</v>
      </c>
      <c r="M8" s="94">
        <f>SUM(M9:M12)</f>
        <v>91</v>
      </c>
      <c r="N8" s="99" t="s">
        <v>83</v>
      </c>
    </row>
    <row r="9" spans="1:14">
      <c r="A9" s="103" t="s">
        <v>84</v>
      </c>
      <c r="B9" s="97">
        <v>30</v>
      </c>
      <c r="C9" s="98">
        <f>'03'!D10</f>
        <v>27</v>
      </c>
      <c r="D9" s="99"/>
      <c r="E9" s="84"/>
      <c r="F9" s="103" t="s">
        <v>84</v>
      </c>
      <c r="G9" s="97">
        <v>30</v>
      </c>
      <c r="H9" s="98">
        <f>'03'!J10</f>
        <v>26</v>
      </c>
      <c r="I9" s="99"/>
      <c r="J9" s="84"/>
      <c r="K9" s="103" t="s">
        <v>84</v>
      </c>
      <c r="L9" s="97">
        <v>30</v>
      </c>
      <c r="M9" s="98">
        <f>'03'!P10</f>
        <v>28</v>
      </c>
      <c r="N9" s="99"/>
    </row>
    <row r="10" spans="1:14">
      <c r="A10" s="103" t="s">
        <v>85</v>
      </c>
      <c r="B10" s="97">
        <v>20</v>
      </c>
      <c r="C10" s="98">
        <f>'03'!D17</f>
        <v>18</v>
      </c>
      <c r="D10" s="104"/>
      <c r="E10" s="84"/>
      <c r="F10" s="103" t="s">
        <v>85</v>
      </c>
      <c r="G10" s="97">
        <v>20</v>
      </c>
      <c r="H10" s="98">
        <f>'03'!J17</f>
        <v>19</v>
      </c>
      <c r="I10" s="104"/>
      <c r="J10" s="84"/>
      <c r="K10" s="103" t="s">
        <v>85</v>
      </c>
      <c r="L10" s="97">
        <v>20</v>
      </c>
      <c r="M10" s="98">
        <f>'03'!P17</f>
        <v>18</v>
      </c>
      <c r="N10" s="104"/>
    </row>
    <row r="11" spans="1:14">
      <c r="A11" s="103" t="s">
        <v>86</v>
      </c>
      <c r="B11" s="97">
        <v>40</v>
      </c>
      <c r="C11" s="98">
        <f>'03'!D27</f>
        <v>37</v>
      </c>
      <c r="D11" s="104"/>
      <c r="E11" s="84"/>
      <c r="F11" s="103" t="s">
        <v>86</v>
      </c>
      <c r="G11" s="97">
        <v>40</v>
      </c>
      <c r="H11" s="98">
        <f>'03'!J27</f>
        <v>39</v>
      </c>
      <c r="I11" s="104"/>
      <c r="J11" s="84"/>
      <c r="K11" s="103" t="s">
        <v>86</v>
      </c>
      <c r="L11" s="97">
        <v>40</v>
      </c>
      <c r="M11" s="98">
        <f>'03'!P27</f>
        <v>37</v>
      </c>
      <c r="N11" s="104"/>
    </row>
    <row r="12" spans="1:14" ht="19.5" thickBot="1">
      <c r="A12" s="105" t="s">
        <v>87</v>
      </c>
      <c r="B12" s="101">
        <v>10</v>
      </c>
      <c r="C12" s="102">
        <f>'03'!D30</f>
        <v>9</v>
      </c>
      <c r="D12" s="106"/>
      <c r="E12" s="84"/>
      <c r="F12" s="105" t="s">
        <v>87</v>
      </c>
      <c r="G12" s="101">
        <v>10</v>
      </c>
      <c r="H12" s="102">
        <f>'03'!J30</f>
        <v>8</v>
      </c>
      <c r="I12" s="106"/>
      <c r="J12" s="84"/>
      <c r="K12" s="105" t="s">
        <v>87</v>
      </c>
      <c r="L12" s="101">
        <v>10</v>
      </c>
      <c r="M12" s="102">
        <f>'03'!P30</f>
        <v>8</v>
      </c>
      <c r="N12" s="106"/>
    </row>
    <row r="13" spans="1:14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</row>
  </sheetData>
  <sheetProtection algorithmName="SHA-512" hashValue="ojAaTsu/xX5ZURF+c4dtOCptOYouZHGsInl+ODmr8ivz/K2To/yqy98qzhvesFEStQTqvn2CFQKKZn1n4en3eA==" saltValue="ifInRLfgJwFm/7QODv1/Gw==" spinCount="100000" sheet="1" objects="1" scenarios="1"/>
  <mergeCells count="12">
    <mergeCell ref="M2:M3"/>
    <mergeCell ref="N2:N3"/>
    <mergeCell ref="A1:D1"/>
    <mergeCell ref="F1:I1"/>
    <mergeCell ref="K1:N1"/>
    <mergeCell ref="A2:A3"/>
    <mergeCell ref="C2:C3"/>
    <mergeCell ref="D2:D3"/>
    <mergeCell ref="F2:F3"/>
    <mergeCell ref="H2:H3"/>
    <mergeCell ref="I2:I3"/>
    <mergeCell ref="K2:K3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5C09C-87D3-496F-A1B9-DD8F7380268B}">
  <dimension ref="A1:H12"/>
  <sheetViews>
    <sheetView workbookViewId="0">
      <selection activeCell="F11" sqref="F11"/>
    </sheetView>
  </sheetViews>
  <sheetFormatPr defaultColWidth="0" defaultRowHeight="15" zeroHeight="1"/>
  <cols>
    <col min="1" max="1" width="54.75" style="107" bestFit="1" customWidth="1"/>
    <col min="2" max="8" width="9" style="107" customWidth="1"/>
    <col min="9" max="16384" width="9" style="107" hidden="1"/>
  </cols>
  <sheetData>
    <row r="1" spans="1:8" ht="15.75" thickBot="1">
      <c r="A1" s="9"/>
      <c r="B1" s="9"/>
      <c r="C1" s="9"/>
      <c r="D1" s="9"/>
      <c r="E1" s="9"/>
      <c r="F1" s="9"/>
      <c r="G1" s="9"/>
      <c r="H1" s="9"/>
    </row>
    <row r="2" spans="1:8" ht="21.75" thickBot="1">
      <c r="A2" s="219" t="s">
        <v>3</v>
      </c>
      <c r="B2" s="222" t="s">
        <v>45</v>
      </c>
      <c r="C2" s="223"/>
      <c r="D2" s="205" t="s">
        <v>20</v>
      </c>
      <c r="E2" s="218"/>
      <c r="F2" s="228"/>
      <c r="G2" s="229" t="s">
        <v>46</v>
      </c>
      <c r="H2" s="223"/>
    </row>
    <row r="3" spans="1:8" ht="21">
      <c r="A3" s="220"/>
      <c r="B3" s="224"/>
      <c r="C3" s="225"/>
      <c r="D3" s="108" t="s">
        <v>88</v>
      </c>
      <c r="E3" s="108" t="s">
        <v>88</v>
      </c>
      <c r="F3" s="108" t="s">
        <v>88</v>
      </c>
      <c r="G3" s="230"/>
      <c r="H3" s="225"/>
    </row>
    <row r="4" spans="1:8" ht="21.75" thickBot="1">
      <c r="A4" s="221"/>
      <c r="B4" s="226"/>
      <c r="C4" s="227"/>
      <c r="D4" s="110">
        <v>1</v>
      </c>
      <c r="E4" s="110">
        <v>2</v>
      </c>
      <c r="F4" s="110">
        <v>3</v>
      </c>
      <c r="G4" s="231"/>
      <c r="H4" s="227"/>
    </row>
    <row r="5" spans="1:8" ht="21.75" thickBot="1">
      <c r="A5" s="111" t="s">
        <v>89</v>
      </c>
      <c r="B5" s="205">
        <v>20</v>
      </c>
      <c r="C5" s="206"/>
      <c r="D5" s="112">
        <f>'01'!G5</f>
        <v>18</v>
      </c>
      <c r="E5" s="112">
        <f>'01'!O5</f>
        <v>19</v>
      </c>
      <c r="F5" s="112">
        <f>'01'!W5</f>
        <v>18</v>
      </c>
      <c r="G5" s="232" t="s">
        <v>90</v>
      </c>
      <c r="H5" s="233"/>
    </row>
    <row r="6" spans="1:8" ht="21.75" thickBot="1">
      <c r="A6" s="111" t="s">
        <v>91</v>
      </c>
      <c r="B6" s="205">
        <v>20</v>
      </c>
      <c r="C6" s="206"/>
      <c r="D6" s="112">
        <f>'01'!G6</f>
        <v>19</v>
      </c>
      <c r="E6" s="112">
        <f>'01'!O6</f>
        <v>18</v>
      </c>
      <c r="F6" s="112">
        <f>'01'!W6</f>
        <v>19</v>
      </c>
      <c r="G6" s="207" t="s">
        <v>92</v>
      </c>
      <c r="H6" s="208"/>
    </row>
    <row r="7" spans="1:8" ht="21.75" thickBot="1">
      <c r="A7" s="111" t="s">
        <v>93</v>
      </c>
      <c r="B7" s="205">
        <v>20</v>
      </c>
      <c r="C7" s="206"/>
      <c r="D7" s="112">
        <f>'01'!G8</f>
        <v>19</v>
      </c>
      <c r="E7" s="112">
        <f>'01'!O8</f>
        <v>19</v>
      </c>
      <c r="F7" s="112">
        <f>'01'!W8</f>
        <v>17</v>
      </c>
      <c r="G7" s="207" t="s">
        <v>94</v>
      </c>
      <c r="H7" s="208"/>
    </row>
    <row r="8" spans="1:8" ht="21.75" thickBot="1">
      <c r="A8" s="111" t="s">
        <v>95</v>
      </c>
      <c r="B8" s="205">
        <v>20</v>
      </c>
      <c r="C8" s="206"/>
      <c r="D8" s="112">
        <f>'01'!G9</f>
        <v>20</v>
      </c>
      <c r="E8" s="112">
        <f>'01'!O9</f>
        <v>18</v>
      </c>
      <c r="F8" s="112">
        <f>'01'!W9</f>
        <v>18</v>
      </c>
      <c r="G8" s="207" t="s">
        <v>96</v>
      </c>
      <c r="H8" s="208"/>
    </row>
    <row r="9" spans="1:8" ht="21.75" thickBot="1">
      <c r="A9" s="111" t="s">
        <v>97</v>
      </c>
      <c r="B9" s="205">
        <v>20</v>
      </c>
      <c r="C9" s="206"/>
      <c r="D9" s="112">
        <f>'01'!G10</f>
        <v>18</v>
      </c>
      <c r="E9" s="112">
        <f>'01'!O10</f>
        <v>17</v>
      </c>
      <c r="F9" s="112">
        <f>'01'!W10</f>
        <v>18</v>
      </c>
      <c r="G9" s="207" t="s">
        <v>98</v>
      </c>
      <c r="H9" s="208"/>
    </row>
    <row r="10" spans="1:8" ht="21.75" thickBot="1">
      <c r="A10" s="109" t="s">
        <v>5</v>
      </c>
      <c r="B10" s="205">
        <v>100</v>
      </c>
      <c r="C10" s="206"/>
      <c r="D10" s="113">
        <f>SUM(D5:D9)</f>
        <v>94</v>
      </c>
      <c r="E10" s="113">
        <f>SUM(E5:E9)</f>
        <v>91</v>
      </c>
      <c r="F10" s="113">
        <f>SUM(F5:F9)</f>
        <v>90</v>
      </c>
      <c r="G10" s="209"/>
      <c r="H10" s="210"/>
    </row>
    <row r="11" spans="1:8" ht="21.75" thickBot="1">
      <c r="A11" s="211" t="s">
        <v>99</v>
      </c>
      <c r="B11" s="212"/>
      <c r="C11" s="215">
        <f>D10+E10+F10</f>
        <v>275</v>
      </c>
      <c r="D11" s="215"/>
      <c r="E11" s="215"/>
      <c r="F11" s="123">
        <f>C11/C12</f>
        <v>91.666666666666671</v>
      </c>
      <c r="G11" s="114" t="s">
        <v>33</v>
      </c>
      <c r="H11" s="216"/>
    </row>
    <row r="12" spans="1:8" ht="21.75" thickBot="1">
      <c r="A12" s="213"/>
      <c r="B12" s="214"/>
      <c r="C12" s="218" t="s">
        <v>100</v>
      </c>
      <c r="D12" s="218"/>
      <c r="E12" s="218"/>
      <c r="F12" s="115"/>
      <c r="G12" s="115"/>
      <c r="H12" s="217"/>
    </row>
  </sheetData>
  <sheetProtection algorithmName="SHA-512" hashValue="+pySwVCXFBkU64em1YffkaHxGgYsgOKpwJ7S1rvR11ZK8fgaQubV/jQbbhwT1ZZ5i1hPejYU9rJ0uJOsMkVoTQ==" saltValue="35GR8DIALEEZkYBsdZQh/w==" spinCount="100000" sheet="1" objects="1" scenarios="1"/>
  <mergeCells count="20">
    <mergeCell ref="A2:A4"/>
    <mergeCell ref="B2:C4"/>
    <mergeCell ref="D2:F2"/>
    <mergeCell ref="G2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A11:B12"/>
    <mergeCell ref="C11:E11"/>
    <mergeCell ref="H11:H12"/>
    <mergeCell ref="C12:E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9DCDE-EE0A-4959-94AF-E2FA6BBD05E0}">
  <dimension ref="A1:G11"/>
  <sheetViews>
    <sheetView workbookViewId="0">
      <selection activeCell="H1" sqref="H1:XFD1048576"/>
    </sheetView>
  </sheetViews>
  <sheetFormatPr defaultColWidth="0" defaultRowHeight="18.75" zeroHeight="1"/>
  <cols>
    <col min="1" max="1" width="71.5" style="85" bestFit="1" customWidth="1"/>
    <col min="2" max="2" width="12.375" style="85" bestFit="1" customWidth="1"/>
    <col min="3" max="5" width="6" style="85" bestFit="1" customWidth="1"/>
    <col min="6" max="6" width="8.75" style="85" customWidth="1"/>
    <col min="7" max="7" width="15" style="85" bestFit="1" customWidth="1"/>
    <col min="8" max="16384" width="8.75" style="85" hidden="1"/>
  </cols>
  <sheetData>
    <row r="1" spans="1:7" ht="19.5" thickBot="1">
      <c r="A1" s="84"/>
      <c r="B1" s="84"/>
      <c r="C1" s="84"/>
      <c r="D1" s="84"/>
      <c r="E1" s="84"/>
      <c r="F1" s="84"/>
      <c r="G1" s="84"/>
    </row>
    <row r="2" spans="1:7" ht="19.5" thickBot="1">
      <c r="A2" s="246" t="s">
        <v>3</v>
      </c>
      <c r="B2" s="246" t="s">
        <v>45</v>
      </c>
      <c r="C2" s="249" t="s">
        <v>20</v>
      </c>
      <c r="D2" s="245"/>
      <c r="E2" s="250"/>
      <c r="F2" s="251" t="s">
        <v>46</v>
      </c>
      <c r="G2" s="252"/>
    </row>
    <row r="3" spans="1:7">
      <c r="A3" s="247"/>
      <c r="B3" s="247"/>
      <c r="C3" s="117" t="s">
        <v>88</v>
      </c>
      <c r="D3" s="117" t="s">
        <v>88</v>
      </c>
      <c r="E3" s="117" t="s">
        <v>88</v>
      </c>
      <c r="F3" s="253"/>
      <c r="G3" s="254"/>
    </row>
    <row r="4" spans="1:7" ht="19.5" thickBot="1">
      <c r="A4" s="248"/>
      <c r="B4" s="248"/>
      <c r="C4" s="119">
        <v>1</v>
      </c>
      <c r="D4" s="119">
        <v>2</v>
      </c>
      <c r="E4" s="119">
        <v>3</v>
      </c>
      <c r="F4" s="255"/>
      <c r="G4" s="256"/>
    </row>
    <row r="5" spans="1:7" ht="22.5">
      <c r="A5" s="120" t="s">
        <v>101</v>
      </c>
      <c r="B5" s="116">
        <v>60</v>
      </c>
      <c r="C5" s="79">
        <f>'02'!H14</f>
        <v>0</v>
      </c>
      <c r="D5" s="79">
        <f>'02'!R14</f>
        <v>55</v>
      </c>
      <c r="E5" s="79">
        <f>'02'!AB14</f>
        <v>55</v>
      </c>
      <c r="F5" s="257" t="s">
        <v>102</v>
      </c>
      <c r="G5" s="258"/>
    </row>
    <row r="6" spans="1:7" ht="22.5">
      <c r="A6" s="121"/>
      <c r="B6" s="121"/>
      <c r="C6" s="80"/>
      <c r="D6" s="80"/>
      <c r="E6" s="80"/>
      <c r="F6" s="234" t="s">
        <v>103</v>
      </c>
      <c r="G6" s="235"/>
    </row>
    <row r="7" spans="1:7" ht="23.25" thickBot="1">
      <c r="A7" s="122"/>
      <c r="B7" s="122"/>
      <c r="C7" s="81"/>
      <c r="D7" s="81"/>
      <c r="E7" s="81"/>
      <c r="F7" s="234" t="s">
        <v>104</v>
      </c>
      <c r="G7" s="235"/>
    </row>
    <row r="8" spans="1:7" ht="23.25" thickBot="1">
      <c r="A8" s="122" t="s">
        <v>105</v>
      </c>
      <c r="B8" s="119">
        <v>40</v>
      </c>
      <c r="C8" s="82">
        <f>'02'!H27</f>
        <v>35</v>
      </c>
      <c r="D8" s="82">
        <f>'02'!R27</f>
        <v>35</v>
      </c>
      <c r="E8" s="82">
        <f>'02'!AB27</f>
        <v>31.25</v>
      </c>
      <c r="F8" s="234" t="s">
        <v>106</v>
      </c>
      <c r="G8" s="235"/>
    </row>
    <row r="9" spans="1:7" ht="23.25" thickBot="1">
      <c r="A9" s="118" t="s">
        <v>5</v>
      </c>
      <c r="B9" s="119">
        <v>100</v>
      </c>
      <c r="C9" s="82">
        <f>SUM(C5:C8)</f>
        <v>35</v>
      </c>
      <c r="D9" s="82">
        <f t="shared" ref="D9:E9" si="0">SUM(D5:D8)</f>
        <v>90</v>
      </c>
      <c r="E9" s="82">
        <f t="shared" si="0"/>
        <v>86.25</v>
      </c>
      <c r="F9" s="236" t="s">
        <v>107</v>
      </c>
      <c r="G9" s="237"/>
    </row>
    <row r="10" spans="1:7" ht="19.5" thickBot="1">
      <c r="A10" s="238" t="s">
        <v>108</v>
      </c>
      <c r="B10" s="239"/>
      <c r="C10" s="242">
        <f>C9+D9+E9</f>
        <v>211.25</v>
      </c>
      <c r="D10" s="242"/>
      <c r="E10" s="242"/>
      <c r="F10" s="242"/>
      <c r="G10" s="243" t="str">
        <f xml:space="preserve">  ROUNDUP(C10/C11,2)&amp;" คะแนน"</f>
        <v>70.42 คะแนน</v>
      </c>
    </row>
    <row r="11" spans="1:7" ht="19.5" thickBot="1">
      <c r="A11" s="240"/>
      <c r="B11" s="241"/>
      <c r="C11" s="245">
        <v>3</v>
      </c>
      <c r="D11" s="245"/>
      <c r="E11" s="245"/>
      <c r="F11" s="245"/>
      <c r="G11" s="244"/>
    </row>
  </sheetData>
  <sheetProtection algorithmName="SHA-512" hashValue="aSXPa3seeKPk6SggInJUu70qDajUXFLZRrKxavK9JYHAJRK8/+DEdcrtJZUwMIWIAJJY8fsyZpBVd3zZ0Vnjpw==" saltValue="YUXHln6NL6FzXadGLuprNg==" spinCount="100000" sheet="1" objects="1" scenarios="1"/>
  <mergeCells count="13">
    <mergeCell ref="F6:G6"/>
    <mergeCell ref="A2:A4"/>
    <mergeCell ref="B2:B4"/>
    <mergeCell ref="C2:E2"/>
    <mergeCell ref="F2:G4"/>
    <mergeCell ref="F5:G5"/>
    <mergeCell ref="F7:G7"/>
    <mergeCell ref="F8:G8"/>
    <mergeCell ref="F9:G9"/>
    <mergeCell ref="A10:B11"/>
    <mergeCell ref="C10:F10"/>
    <mergeCell ref="G10:G11"/>
    <mergeCell ref="C11:F11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006A7-8221-4AB3-90DB-DCF80F394BD6}">
  <dimension ref="A1:H11"/>
  <sheetViews>
    <sheetView workbookViewId="0">
      <selection activeCell="A12" sqref="A12:XFD1048576"/>
    </sheetView>
  </sheetViews>
  <sheetFormatPr defaultColWidth="0" defaultRowHeight="15" zeroHeight="1"/>
  <cols>
    <col min="1" max="1" width="32.25" style="107" bestFit="1" customWidth="1"/>
    <col min="2" max="8" width="9" style="107" customWidth="1"/>
    <col min="9" max="16384" width="9" style="107" hidden="1"/>
  </cols>
  <sheetData>
    <row r="1" spans="1:8" ht="15.75" thickBot="1">
      <c r="A1" s="9"/>
      <c r="B1" s="9"/>
      <c r="C1" s="9"/>
      <c r="D1" s="9"/>
      <c r="E1" s="9"/>
      <c r="F1" s="9"/>
      <c r="G1" s="9"/>
      <c r="H1" s="9"/>
    </row>
    <row r="2" spans="1:8" ht="21.75" thickBot="1">
      <c r="A2" s="269" t="s">
        <v>3</v>
      </c>
      <c r="B2" s="269" t="s">
        <v>45</v>
      </c>
      <c r="C2" s="194" t="s">
        <v>20</v>
      </c>
      <c r="D2" s="268"/>
      <c r="E2" s="195"/>
      <c r="F2" s="263" t="s">
        <v>46</v>
      </c>
      <c r="G2" s="271"/>
      <c r="H2" s="9"/>
    </row>
    <row r="3" spans="1:8" ht="21.75" thickBot="1">
      <c r="A3" s="270"/>
      <c r="B3" s="270"/>
      <c r="C3" s="51" t="s">
        <v>13</v>
      </c>
      <c r="D3" s="51" t="s">
        <v>14</v>
      </c>
      <c r="E3" s="51" t="s">
        <v>15</v>
      </c>
      <c r="F3" s="265"/>
      <c r="G3" s="272"/>
      <c r="H3" s="9"/>
    </row>
    <row r="4" spans="1:8" ht="21.75" thickBot="1">
      <c r="A4" s="69" t="s">
        <v>109</v>
      </c>
      <c r="B4" s="70">
        <v>30</v>
      </c>
      <c r="C4" s="68">
        <f>'03'!D10</f>
        <v>27</v>
      </c>
      <c r="D4" s="68">
        <f>'03'!J10</f>
        <v>26</v>
      </c>
      <c r="E4" s="68">
        <f>'03'!P10</f>
        <v>28</v>
      </c>
      <c r="F4" s="273" t="s">
        <v>102</v>
      </c>
      <c r="G4" s="274"/>
      <c r="H4" s="9"/>
    </row>
    <row r="5" spans="1:8" ht="21.75" thickBot="1">
      <c r="A5" s="69" t="s">
        <v>55</v>
      </c>
      <c r="B5" s="70">
        <v>20</v>
      </c>
      <c r="C5" s="68">
        <f>'03'!D17</f>
        <v>18</v>
      </c>
      <c r="D5" s="68">
        <f>'03'!J17</f>
        <v>19</v>
      </c>
      <c r="E5" s="68">
        <f>'03'!P17</f>
        <v>18</v>
      </c>
      <c r="F5" s="259" t="s">
        <v>103</v>
      </c>
      <c r="G5" s="260"/>
      <c r="H5" s="9"/>
    </row>
    <row r="6" spans="1:8" ht="21.75" thickBot="1">
      <c r="A6" s="69" t="s">
        <v>61</v>
      </c>
      <c r="B6" s="70">
        <v>40</v>
      </c>
      <c r="C6" s="68">
        <f>'03'!D27</f>
        <v>37</v>
      </c>
      <c r="D6" s="68">
        <f>'03'!J27</f>
        <v>39</v>
      </c>
      <c r="E6" s="68">
        <f>'03'!P27</f>
        <v>37</v>
      </c>
      <c r="F6" s="259" t="s">
        <v>110</v>
      </c>
      <c r="G6" s="260"/>
      <c r="H6" s="9"/>
    </row>
    <row r="7" spans="1:8" ht="21.75" thickBot="1">
      <c r="A7" s="69" t="s">
        <v>111</v>
      </c>
      <c r="B7" s="70">
        <v>10</v>
      </c>
      <c r="C7" s="68">
        <f>'03'!D30</f>
        <v>9</v>
      </c>
      <c r="D7" s="68">
        <f>'03'!J30</f>
        <v>8</v>
      </c>
      <c r="E7" s="68">
        <f>'03'!P30</f>
        <v>8</v>
      </c>
      <c r="F7" s="259" t="s">
        <v>112</v>
      </c>
      <c r="G7" s="260"/>
      <c r="H7" s="9"/>
    </row>
    <row r="8" spans="1:8" ht="21.75" thickBot="1">
      <c r="A8" s="71" t="s">
        <v>5</v>
      </c>
      <c r="B8" s="51">
        <v>100</v>
      </c>
      <c r="C8" s="68">
        <f>SUM(C4:C7)</f>
        <v>91</v>
      </c>
      <c r="D8" s="68">
        <f t="shared" ref="D8:E8" si="0">SUM(D4:D7)</f>
        <v>92</v>
      </c>
      <c r="E8" s="68">
        <f t="shared" si="0"/>
        <v>91</v>
      </c>
      <c r="F8" s="261" t="s">
        <v>113</v>
      </c>
      <c r="G8" s="262"/>
      <c r="H8" s="9"/>
    </row>
    <row r="9" spans="1:8" ht="21.75" thickBot="1">
      <c r="A9" s="263" t="s">
        <v>114</v>
      </c>
      <c r="B9" s="264"/>
      <c r="C9" s="267">
        <f>C8+D8+E8</f>
        <v>274</v>
      </c>
      <c r="D9" s="267"/>
      <c r="E9" s="267"/>
      <c r="F9" s="83">
        <f>C9/C10</f>
        <v>91.333333333333329</v>
      </c>
      <c r="G9" s="72" t="s">
        <v>33</v>
      </c>
      <c r="H9" s="9"/>
    </row>
    <row r="10" spans="1:8" ht="21.75" thickBot="1">
      <c r="A10" s="265"/>
      <c r="B10" s="266"/>
      <c r="C10" s="268" t="s">
        <v>100</v>
      </c>
      <c r="D10" s="268"/>
      <c r="E10" s="268"/>
      <c r="F10" s="73"/>
      <c r="G10" s="50"/>
      <c r="H10" s="9"/>
    </row>
    <row r="11" spans="1:8">
      <c r="A11" s="9"/>
      <c r="B11" s="9"/>
      <c r="C11" s="9"/>
      <c r="D11" s="9"/>
      <c r="E11" s="9"/>
      <c r="F11" s="9"/>
      <c r="G11" s="9"/>
      <c r="H11" s="9"/>
    </row>
  </sheetData>
  <sheetProtection algorithmName="SHA-512" hashValue="oeCWkoYljxcV+dmk0ByUvQOQhXDNb5zw97q4sYk7SFhAEloeIOkhnbOJP91PxTnlxTB1Zb1GjNrBKDyhQoJjpg==" saltValue="u+DHA88XzTBeaPvQEZBWfQ==" spinCount="100000" sheet="1" objects="1" scenarios="1"/>
  <mergeCells count="12">
    <mergeCell ref="F5:G5"/>
    <mergeCell ref="A2:A3"/>
    <mergeCell ref="B2:B3"/>
    <mergeCell ref="C2:E2"/>
    <mergeCell ref="F2:G3"/>
    <mergeCell ref="F4:G4"/>
    <mergeCell ref="F6:G6"/>
    <mergeCell ref="F7:G7"/>
    <mergeCell ref="F8:G8"/>
    <mergeCell ref="A9:B10"/>
    <mergeCell ref="C9:E9"/>
    <mergeCell ref="C10:E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B5CAE-2337-4C28-9730-53D19CF4954C}">
  <dimension ref="A1:G7"/>
  <sheetViews>
    <sheetView tabSelected="1" workbookViewId="0">
      <selection activeCell="B8" sqref="A8:XFD1048576"/>
    </sheetView>
  </sheetViews>
  <sheetFormatPr defaultColWidth="0" defaultRowHeight="15" zeroHeight="1"/>
  <cols>
    <col min="1" max="1" width="46" style="107" bestFit="1" customWidth="1"/>
    <col min="2" max="2" width="9" style="107" customWidth="1"/>
    <col min="3" max="3" width="11.5" style="107" bestFit="1" customWidth="1"/>
    <col min="4" max="6" width="10.75" style="107" bestFit="1" customWidth="1"/>
    <col min="7" max="7" width="6.75" style="107" bestFit="1" customWidth="1"/>
    <col min="8" max="16384" width="9" style="107" hidden="1"/>
  </cols>
  <sheetData>
    <row r="1" spans="1:7" ht="15.75" thickBot="1">
      <c r="A1" s="9"/>
      <c r="B1" s="9"/>
      <c r="C1" s="9"/>
      <c r="D1" s="9"/>
      <c r="E1" s="9"/>
      <c r="F1" s="9"/>
      <c r="G1" s="9"/>
    </row>
    <row r="2" spans="1:7" ht="18.75">
      <c r="A2" s="275" t="s">
        <v>3</v>
      </c>
      <c r="B2" s="74" t="s">
        <v>33</v>
      </c>
      <c r="C2" s="275" t="s">
        <v>115</v>
      </c>
      <c r="D2" s="275" t="s">
        <v>116</v>
      </c>
      <c r="E2" s="275" t="s">
        <v>117</v>
      </c>
      <c r="F2" s="275" t="s">
        <v>118</v>
      </c>
      <c r="G2" s="275" t="s">
        <v>119</v>
      </c>
    </row>
    <row r="3" spans="1:7" ht="19.5" thickBot="1">
      <c r="A3" s="276"/>
      <c r="B3" s="75" t="s">
        <v>73</v>
      </c>
      <c r="C3" s="276"/>
      <c r="D3" s="276"/>
      <c r="E3" s="276"/>
      <c r="F3" s="276"/>
      <c r="G3" s="276"/>
    </row>
    <row r="4" spans="1:7" ht="21.75" thickBot="1">
      <c r="A4" s="76" t="s">
        <v>120</v>
      </c>
      <c r="B4" s="10">
        <v>100</v>
      </c>
      <c r="C4" s="11">
        <v>65</v>
      </c>
      <c r="D4" s="77">
        <f>สรุป1!D10</f>
        <v>94</v>
      </c>
      <c r="E4" s="77">
        <f>สรุป1!E10</f>
        <v>91</v>
      </c>
      <c r="F4" s="77">
        <f>สรุป1!F10</f>
        <v>90</v>
      </c>
      <c r="G4" s="78">
        <f>AVERAGE(D4:F4)</f>
        <v>91.666666666666671</v>
      </c>
    </row>
    <row r="5" spans="1:7" ht="21.75" thickBot="1">
      <c r="A5" s="76" t="s">
        <v>121</v>
      </c>
      <c r="B5" s="10">
        <v>100</v>
      </c>
      <c r="C5" s="11">
        <v>65</v>
      </c>
      <c r="D5" s="77">
        <f>สรุป2!C9</f>
        <v>35</v>
      </c>
      <c r="E5" s="77">
        <f>สรุป2!D9</f>
        <v>90</v>
      </c>
      <c r="F5" s="77">
        <f>สรุป2!E9</f>
        <v>86.25</v>
      </c>
      <c r="G5" s="78">
        <f t="shared" ref="G5:G6" si="0">AVERAGE(D5:F5)</f>
        <v>70.416666666666671</v>
      </c>
    </row>
    <row r="6" spans="1:7" ht="21.75" thickBot="1">
      <c r="A6" s="76" t="s">
        <v>122</v>
      </c>
      <c r="B6" s="10">
        <v>100</v>
      </c>
      <c r="C6" s="11">
        <v>65</v>
      </c>
      <c r="D6" s="77">
        <f>สรุป3!C8</f>
        <v>91</v>
      </c>
      <c r="E6" s="77">
        <f>สรุป3!D8</f>
        <v>92</v>
      </c>
      <c r="F6" s="77">
        <f>สรุป3!E8</f>
        <v>91</v>
      </c>
      <c r="G6" s="78">
        <f t="shared" si="0"/>
        <v>91.333333333333329</v>
      </c>
    </row>
    <row r="7" spans="1:7">
      <c r="A7" s="9"/>
      <c r="B7" s="9"/>
      <c r="C7" s="9"/>
      <c r="D7" s="9"/>
      <c r="E7" s="9"/>
      <c r="F7" s="9"/>
      <c r="G7" s="9"/>
    </row>
  </sheetData>
  <sheetProtection algorithmName="SHA-512" hashValue="ttvuOhvAOXGRBVPBRtb3WpDfs3rdRyQ2Kg/mVC2r2NJtIGn8HQgm5J/PDosb7UsVne2Cl0FY5t+Z5vgdBWt96g==" saltValue="MvQ4qU9hQAfhjdkwD6Yo9g==" spinCount="100000" sheet="1" objects="1" scenarios="1"/>
  <mergeCells count="6">
    <mergeCell ref="G2:G3"/>
    <mergeCell ref="A2:A3"/>
    <mergeCell ref="C2:C3"/>
    <mergeCell ref="D2:D3"/>
    <mergeCell ref="E2:E3"/>
    <mergeCell ref="F2:F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F56CEBBA5DD348A0CAA3F99E2A3E02" ma:contentTypeVersion="14" ma:contentTypeDescription="Create a new document." ma:contentTypeScope="" ma:versionID="50ab410eaf1e169f6b62f7f84aa4dfa0">
  <xsd:schema xmlns:xsd="http://www.w3.org/2001/XMLSchema" xmlns:xs="http://www.w3.org/2001/XMLSchema" xmlns:p="http://schemas.microsoft.com/office/2006/metadata/properties" xmlns:ns3="cc77df4f-fff9-4c9e-85de-6737981f9ea5" xmlns:ns4="49c071df-8fc6-4f21-afd2-0f4e73a6a359" targetNamespace="http://schemas.microsoft.com/office/2006/metadata/properties" ma:root="true" ma:fieldsID="bec9a4d873eda9eb82908253ae9ba836" ns3:_="" ns4:_="">
    <xsd:import namespace="cc77df4f-fff9-4c9e-85de-6737981f9ea5"/>
    <xsd:import namespace="49c071df-8fc6-4f21-afd2-0f4e73a6a3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77df4f-fff9-4c9e-85de-6737981f9e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071df-8fc6-4f21-afd2-0f4e73a6a35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7D22AD-44D0-4546-930D-4B63AF18DB7D}"/>
</file>

<file path=customXml/itemProps2.xml><?xml version="1.0" encoding="utf-8"?>
<ds:datastoreItem xmlns:ds="http://schemas.openxmlformats.org/officeDocument/2006/customXml" ds:itemID="{544F6149-7686-445D-93D1-44F01FE1FD86}"/>
</file>

<file path=customXml/itemProps3.xml><?xml version="1.0" encoding="utf-8"?>
<ds:datastoreItem xmlns:ds="http://schemas.openxmlformats.org/officeDocument/2006/customXml" ds:itemID="{2F5D451E-7F7C-4845-9CBC-16D6AD24A8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saystory</dc:creator>
  <cp:keywords/>
  <dc:description/>
  <cp:lastModifiedBy>saystory</cp:lastModifiedBy>
  <cp:revision/>
  <dcterms:created xsi:type="dcterms:W3CDTF">2022-01-20T04:06:42Z</dcterms:created>
  <dcterms:modified xsi:type="dcterms:W3CDTF">2023-01-02T03:33:38Z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0x010100D7F56CEBBA5DD348A0CAA3F99E2A3E02</vt:lpwstr>
  </property>
</Properties>
</file>