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lit365-my.sharepoint.com/personal/manasay_haj_office_dlit_ac_th/Documents/02 โรงเรียนบูกิตประชาอุปถัมภ์/PA/"/>
    </mc:Choice>
  </mc:AlternateContent>
  <xr:revisionPtr revIDLastSave="0" documentId="8_{75F5FEB6-222C-4EC0-B367-24C84D568A5D}" xr6:coauthVersionLast="47" xr6:coauthVersionMax="47" xr10:uidLastSave="{00000000-0000-0000-0000-000000000000}"/>
  <bookViews>
    <workbookView xWindow="-120" yWindow="-120" windowWidth="29040" windowHeight="15720" firstSheet="2" activeTab="2" xr2:uid="{D9C77F24-FD04-4028-9E3C-2A3F3970FE9F}"/>
  </bookViews>
  <sheets>
    <sheet name="Home" sheetId="2" r:id="rId1"/>
    <sheet name="PA2" sheetId="1" r:id="rId2"/>
    <sheet name="PA3" sheetId="4" r:id="rId3"/>
    <sheet name="db" sheetId="3" state="hidden" r:id="rId4"/>
    <sheet name="Pass123456" sheetId="5" state="hidden" r:id="rId5"/>
  </sheets>
  <definedNames>
    <definedName name="_xlnm.Print_Area" localSheetId="1">'PA2'!$B$2:$BZ$153</definedName>
    <definedName name="_xlnm.Print_Area" localSheetId="2">'PA3'!$A$2:$O$40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4" l="1"/>
  <c r="BT152" i="1"/>
  <c r="AP152" i="1"/>
  <c r="L152" i="1"/>
  <c r="BU151" i="1"/>
  <c r="BT150" i="1"/>
  <c r="AQ151" i="1"/>
  <c r="AP150" i="1"/>
  <c r="L150" i="1"/>
  <c r="M151" i="1"/>
  <c r="BQ125" i="1"/>
  <c r="AM125" i="1"/>
  <c r="I125" i="1"/>
  <c r="BU119" i="1"/>
  <c r="BT118" i="1"/>
  <c r="BT120" i="1"/>
  <c r="AP120" i="1"/>
  <c r="L120" i="1"/>
  <c r="AQ119" i="1"/>
  <c r="AP118" i="1"/>
  <c r="BU15" i="1"/>
  <c r="AQ15" i="1"/>
  <c r="M15" i="1"/>
  <c r="BQ15" i="1"/>
  <c r="AM15" i="1"/>
  <c r="I15" i="1"/>
  <c r="BS11" i="1"/>
  <c r="AO11" i="1"/>
  <c r="K11" i="1"/>
  <c r="BP11" i="1"/>
  <c r="AL11" i="1"/>
  <c r="H11" i="1"/>
  <c r="BV10" i="1"/>
  <c r="AR10" i="1"/>
  <c r="N10" i="1"/>
  <c r="BM10" i="1"/>
  <c r="AI10" i="1"/>
  <c r="BS9" i="1"/>
  <c r="AO9" i="1"/>
  <c r="BK9" i="1"/>
  <c r="AG9" i="1"/>
  <c r="C9" i="1"/>
  <c r="BJ5" i="1"/>
  <c r="AF5" i="1"/>
  <c r="B5" i="1"/>
  <c r="BI1" i="1"/>
  <c r="AE1" i="1"/>
  <c r="CC103" i="1"/>
  <c r="CB103" i="1"/>
  <c r="CA103" i="1"/>
  <c r="CC28" i="1"/>
  <c r="CB28" i="1"/>
  <c r="CA28" i="1"/>
  <c r="CD26" i="1"/>
  <c r="CC26" i="1"/>
  <c r="CB26" i="1"/>
  <c r="CA26" i="1"/>
  <c r="CH24" i="1"/>
  <c r="CG24" i="1"/>
  <c r="CF24" i="1"/>
  <c r="CE24" i="1"/>
  <c r="CD24" i="1"/>
  <c r="CC24" i="1"/>
  <c r="CB24" i="1"/>
  <c r="CA24" i="1"/>
  <c r="BJ6" i="1"/>
  <c r="AY103" i="1"/>
  <c r="AX103" i="1"/>
  <c r="AW103" i="1"/>
  <c r="AY28" i="1"/>
  <c r="AX28" i="1"/>
  <c r="AW28" i="1"/>
  <c r="AZ26" i="1"/>
  <c r="AY26" i="1"/>
  <c r="AX26" i="1"/>
  <c r="AW26" i="1"/>
  <c r="BD24" i="1"/>
  <c r="BC24" i="1"/>
  <c r="BB24" i="1"/>
  <c r="BA24" i="1"/>
  <c r="AZ24" i="1"/>
  <c r="AY24" i="1"/>
  <c r="AX24" i="1"/>
  <c r="AW24" i="1"/>
  <c r="AF6" i="1"/>
  <c r="U103" i="1"/>
  <c r="T103" i="1"/>
  <c r="S103" i="1"/>
  <c r="U28" i="1"/>
  <c r="T28" i="1"/>
  <c r="S28" i="1"/>
  <c r="V26" i="1"/>
  <c r="U26" i="1"/>
  <c r="T26" i="1"/>
  <c r="S26" i="1"/>
  <c r="Z24" i="1"/>
  <c r="Y24" i="1"/>
  <c r="X24" i="1"/>
  <c r="W24" i="1"/>
  <c r="V24" i="1"/>
  <c r="U24" i="1"/>
  <c r="T24" i="1"/>
  <c r="S24" i="1"/>
  <c r="B6" i="1"/>
  <c r="M37" i="4"/>
  <c r="M38" i="4"/>
  <c r="M39" i="4"/>
  <c r="B39" i="4"/>
  <c r="H33" i="4"/>
  <c r="E38" i="4"/>
  <c r="C37" i="4"/>
  <c r="I32" i="4"/>
  <c r="M119" i="1"/>
  <c r="H31" i="4"/>
  <c r="L118" i="1"/>
  <c r="J26" i="4"/>
  <c r="K13" i="4"/>
  <c r="J11" i="4"/>
  <c r="L11" i="4"/>
  <c r="B8" i="4"/>
  <c r="E15" i="4"/>
  <c r="H13" i="4"/>
  <c r="L12" i="4"/>
  <c r="E12" i="4"/>
  <c r="C11" i="4"/>
  <c r="B7" i="4"/>
  <c r="K9" i="1"/>
  <c r="E10" i="1"/>
  <c r="A1" i="1"/>
  <c r="CC114" i="1" l="1"/>
  <c r="M23" i="4" s="1"/>
  <c r="CB114" i="1"/>
  <c r="M20" i="4" s="1"/>
  <c r="AY114" i="1"/>
  <c r="L23" i="4" s="1"/>
  <c r="AW114" i="1"/>
  <c r="AR114" i="1" s="1"/>
  <c r="CA114" i="1"/>
  <c r="BV114" i="1" s="1"/>
  <c r="AX114" i="1"/>
  <c r="L20" i="4" s="1"/>
  <c r="U114" i="1"/>
  <c r="T114" i="1"/>
  <c r="K20" i="4" s="1"/>
  <c r="S114" i="1"/>
  <c r="N114" i="1" s="1"/>
  <c r="K23" i="4"/>
  <c r="M26" i="4" l="1"/>
  <c r="R25" i="4" s="1"/>
  <c r="L26" i="4"/>
  <c r="Q25" i="4" s="1"/>
  <c r="K26" i="4"/>
  <c r="P25" i="4" s="1"/>
  <c r="S25" i="4" l="1"/>
  <c r="M28" i="4" l="1"/>
  <c r="K28" i="4"/>
</calcChain>
</file>

<file path=xl/sharedStrings.xml><?xml version="1.0" encoding="utf-8"?>
<sst xmlns="http://schemas.openxmlformats.org/spreadsheetml/2006/main" count="672" uniqueCount="185">
  <si>
    <t>ข้อมูลเบื้องต้นสำหรับการประเมินผลการพัฒนางานตามข้อตกลง ว.9/2564</t>
  </si>
  <si>
    <t>รอบปีงบประมาณ</t>
  </si>
  <si>
    <t>ขั้นตอนการใช้งานโปรแกรม</t>
  </si>
  <si>
    <t>วันเริ่มต้น</t>
  </si>
  <si>
    <t>วันสิ้นสุด</t>
  </si>
  <si>
    <t>1. กรอกข้อมูลในหน้า Home เฉพาะช่องสีขาว</t>
  </si>
  <si>
    <t>วันที่</t>
  </si>
  <si>
    <t>2. ทำการประเมินด้วยชีต PA2 ให้เรียบร้อย</t>
  </si>
  <si>
    <t>เดือน</t>
  </si>
  <si>
    <t>ตุลาคม</t>
  </si>
  <si>
    <t>กันยายน</t>
  </si>
  <si>
    <t>3. ดุสรุปผลคะแนนในชีต PA3</t>
  </si>
  <si>
    <t>พ.ศ.</t>
  </si>
  <si>
    <t>4.หากติดรหัสผ่าน ใส่ 123456</t>
  </si>
  <si>
    <t>ข้อมูลผู้รับการประเมิน</t>
  </si>
  <si>
    <t>ภาระงานตาม ก.ค.ศ.</t>
  </si>
  <si>
    <t>ข้อมูลผู้พัฒนาโปรแกรม</t>
  </si>
  <si>
    <t>คำนำหน้า</t>
  </si>
  <si>
    <t>เป็นไปตามกำหนด</t>
  </si>
  <si>
    <t>นายมะนาเซ หะยีดาโอ๊ะ</t>
  </si>
  <si>
    <t>ชื่อ</t>
  </si>
  <si>
    <t>ไม่เป็นไปตามกำหนด</t>
  </si>
  <si>
    <t>ครูชำนาญการโรงเรียนบูกิตประชาอุปถัมภ์</t>
  </si>
  <si>
    <t>นามสกุล</t>
  </si>
  <si>
    <t>สพม.นราธิวาส</t>
  </si>
  <si>
    <t>วิทยฐานะ</t>
  </si>
  <si>
    <t>idline: say_4seen</t>
  </si>
  <si>
    <t>สถานศึกษา</t>
  </si>
  <si>
    <t>สังกัด</t>
  </si>
  <si>
    <t>รับเงินเดือนในอันดับ คศ.</t>
  </si>
  <si>
    <t>อัตราเงินเดือน</t>
  </si>
  <si>
    <t>บาท</t>
  </si>
  <si>
    <t>กรรมการประเมิน</t>
  </si>
  <si>
    <t>คนที่ 1 ประธานกรรมการ</t>
  </si>
  <si>
    <t>คนที่ 2 กรรมการ</t>
  </si>
  <si>
    <t>คนที่ 3 กรรมการ</t>
  </si>
  <si>
    <t>ตำแหน่ง</t>
  </si>
  <si>
    <t>วันเดือนปีที่ประเมิน</t>
  </si>
  <si>
    <t>แบบประเมินผลการพัฒนางานตามข้อตกลง (PA)</t>
  </si>
  <si>
    <t>สำหรับข้าราชการครูและบุคลากรทางการศึกษา ตำแหน่งครู (ยังไม่มีวิทยฐานะ)</t>
  </si>
  <si>
    <t>(ทุกสังกัด)</t>
  </si>
  <si>
    <t>ตำแหน่งครู</t>
  </si>
  <si>
    <r>
      <t xml:space="preserve">ให้ทำเครื่องหมาย </t>
    </r>
    <r>
      <rPr>
        <sz val="14"/>
        <color theme="1"/>
        <rFont val="Wingdings"/>
        <charset val="2"/>
      </rPr>
      <t>ü</t>
    </r>
    <r>
      <rPr>
        <sz val="14"/>
        <color theme="1"/>
        <rFont val="Angsana New"/>
        <family val="1"/>
        <charset val="222"/>
      </rPr>
      <t xml:space="preserve">  ในช่องที่ตรงกับผลการประเมิน หรือให้คะแนนตามระดับคุณภาพ</t>
    </r>
  </si>
  <si>
    <t>ส่วนที่ 1 ข้อตกลงในการพัฒนางานตามมาตรฐานตำแหน่ง (60 คะแนน)</t>
  </si>
  <si>
    <t>1) ภาระงาน</t>
  </si>
  <si>
    <t>เป็นไปตามที่ ก.ค.ศ. กำหนด</t>
  </si>
  <si>
    <t>ไม่เป็นไปตามที่ ก.ค.ศ. กำหนด</t>
  </si>
  <si>
    <t>2) การปฏิบัติงานและผลการปฏิบัติงานตามมาตรฐานตำแหน่งครู</t>
  </si>
  <si>
    <r>
      <t xml:space="preserve">ลักษณะงานที่ปฏิบัติตามมาตรฐานตำแหน่ง
ระดับการปฏิบัติที่คาดหวัง
</t>
    </r>
    <r>
      <rPr>
        <b/>
        <i/>
        <sz val="14"/>
        <color theme="1"/>
        <rFont val="Angsana New"/>
        <family val="1"/>
      </rPr>
      <t>ปรับประยุกต์ (Apply &amp; Adapt)</t>
    </r>
  </si>
  <si>
    <t>ผลการประเมิน</t>
  </si>
  <si>
    <t>หมายเหตุ</t>
  </si>
  <si>
    <t>ปฏิบัติได้</t>
  </si>
  <si>
    <t>ต่ำกว่าระดับฯ</t>
  </si>
  <si>
    <t>ตามระดับฯ</t>
  </si>
  <si>
    <t>สูงกว่าระดับฯ</t>
  </si>
  <si>
    <t>ที่คาดหวังมาก</t>
  </si>
  <si>
    <t>ที่คาดหวัง</t>
  </si>
  <si>
    <t>1. ด้านการจัดการเรียนรู้</t>
  </si>
  <si>
    <t>เกณฑ์ผ่าน</t>
  </si>
  <si>
    <t>1.1 สร้างและหรือพัฒนาหลักสูตร</t>
  </si>
  <si>
    <t>ต้องได้</t>
  </si>
  <si>
    <r>
      <rPr>
        <sz val="14"/>
        <color theme="1"/>
        <rFont val="Wingdings"/>
        <charset val="2"/>
      </rPr>
      <t>s</t>
    </r>
    <r>
      <rPr>
        <sz val="14"/>
        <color theme="1"/>
        <rFont val="Angsana New"/>
        <family val="1"/>
      </rPr>
      <t xml:space="preserve"> มีการจัดทำรายวิชาและหน่วยการเรียนรู้ให้สอดคล้อง</t>
    </r>
  </si>
  <si>
    <t>คะแนนจาก</t>
  </si>
  <si>
    <t>กับมาตรฐานการเรียนรู้ และตัวชี้วัดหรือผลการเรียนรู้ตามหลักสูตร</t>
  </si>
  <si>
    <t>กรรมการ</t>
  </si>
  <si>
    <t>เพื่อให้ผู้เรียนได้พัฒนาสมรรถนะและการเรียนรู้ เต็มตามศักยภาพ</t>
  </si>
  <si>
    <t>แต่ละคน</t>
  </si>
  <si>
    <t>โดยมีการปรับประยุกต์ให้สอดคล้องกับบริบทของสถานศึกษา</t>
  </si>
  <si>
    <t>ไม่ต่ำกว่า</t>
  </si>
  <si>
    <t>ผู้เรียน และท้องถิ่น</t>
  </si>
  <si>
    <t>ร้อยละ 70</t>
  </si>
  <si>
    <t>1.2 ออกแบบการจัดการเรียนรู้</t>
  </si>
  <si>
    <r>
      <rPr>
        <sz val="14"/>
        <color theme="1"/>
        <rFont val="Wingdings"/>
        <charset val="2"/>
      </rPr>
      <t>s</t>
    </r>
    <r>
      <rPr>
        <sz val="14"/>
        <color theme="1"/>
        <rFont val="Angsana New"/>
        <family val="1"/>
      </rPr>
      <t xml:space="preserve"> เน้นผู้เรียนเป็นสำคัญ เพื่อให้ผู้เรียนมีความรู้ ทักษะ</t>
    </r>
  </si>
  <si>
    <t>คุณลักษณะปะจำวิชา คุณลักษณะอันพึงประสงค์ และสมรรถนะ</t>
  </si>
  <si>
    <r>
      <t xml:space="preserve">ที่สำคัญ ตามหลักสูตร </t>
    </r>
    <r>
      <rPr>
        <b/>
        <sz val="14"/>
        <color theme="1"/>
        <rFont val="Angsana New"/>
        <family val="1"/>
      </rPr>
      <t>โดยมีการปรับประยุกต์ให้สอดคล้อง</t>
    </r>
  </si>
  <si>
    <t>กับบริบทของสถานศึกษา ผู้เรียน และท้องถิ่น</t>
  </si>
  <si>
    <t>1.3 จัดกิจกรรมการเรียนรู้</t>
  </si>
  <si>
    <r>
      <rPr>
        <sz val="14"/>
        <color theme="1"/>
        <rFont val="Wingdings"/>
        <charset val="2"/>
      </rPr>
      <t>s</t>
    </r>
    <r>
      <rPr>
        <sz val="14"/>
        <color theme="1"/>
        <rFont val="Angsana New"/>
        <family val="1"/>
      </rPr>
      <t xml:space="preserve"> มีการอำนวยความสะดวกในการเรียนรู้ และส่งเสริม</t>
    </r>
  </si>
  <si>
    <t>ผู้เรียนได้พัฒนาเต็มตามศักยภาพ เรียนรู้และทำงานร่วมกัน</t>
  </si>
  <si>
    <t>โดยมีการปรับประยุกต์ให้สอดคล้องกับความแตกต่างของผู้เรียน</t>
  </si>
  <si>
    <t>1.4 สร้างและหรือพัฒนาสื่อ นวัตกรรม เทคโนโลยี และแหล่งเรียนรู้</t>
  </si>
  <si>
    <r>
      <rPr>
        <sz val="14"/>
        <color theme="1"/>
        <rFont val="Wingdings"/>
        <charset val="2"/>
      </rPr>
      <t>s</t>
    </r>
    <r>
      <rPr>
        <sz val="14"/>
        <color theme="1"/>
        <rFont val="Angsana New"/>
        <family val="1"/>
      </rPr>
      <t xml:space="preserve"> มีการสร้างและหรือพัฒนาสื่อ นวัตกรรม เทคโนโลยี และ</t>
    </r>
  </si>
  <si>
    <r>
      <t xml:space="preserve">แหล่งเรียนรู้สอดคล้องกับกิจกรรมการเรียนรู้ </t>
    </r>
    <r>
      <rPr>
        <b/>
        <sz val="14"/>
        <color theme="1"/>
        <rFont val="Angsana New"/>
        <family val="1"/>
      </rPr>
      <t>โดยมีการปรับประยุกต์</t>
    </r>
  </si>
  <si>
    <t>ให้สอดคล้องกับความแตกต่างของผู้เรียน และทำให้ผู้เรียน</t>
  </si>
  <si>
    <t>มีทักษะการคิดและสร้างนวัตกรรมได้</t>
  </si>
  <si>
    <t>1.5 วัดและประเมินผลการเรียนรู้</t>
  </si>
  <si>
    <r>
      <rPr>
        <sz val="14"/>
        <color theme="1"/>
        <rFont val="Wingdings"/>
        <charset val="2"/>
      </rPr>
      <t>s</t>
    </r>
    <r>
      <rPr>
        <sz val="14"/>
        <color theme="1"/>
        <rFont val="Angsana New"/>
        <family val="1"/>
      </rPr>
      <t xml:space="preserve"> มีการวัดและประเมินผลการเรียนรู้ด้วยวิธีการ</t>
    </r>
  </si>
  <si>
    <t>ที่หลากหลาย เหมาะสมม และสอดคล้องกับมาตรฐาน</t>
  </si>
  <si>
    <t>การเรียนรู้ ให้ผู้เรียนพัฒนาการเรียนรู้อย่างต่อเนื่อง</t>
  </si>
  <si>
    <t>1.6 ศึกษา วิเคราะห์ และสังเคราะห์ เพื่อแก้ไขปัญหา</t>
  </si>
  <si>
    <t>หรือพัฒนาการเรียนรู้</t>
  </si>
  <si>
    <r>
      <rPr>
        <sz val="14"/>
        <color theme="1"/>
        <rFont val="Wingdings"/>
        <charset val="2"/>
      </rPr>
      <t>s</t>
    </r>
    <r>
      <rPr>
        <sz val="14"/>
        <color theme="1"/>
        <rFont val="Angsana New"/>
        <family val="1"/>
      </rPr>
      <t xml:space="preserve"> มีการศึกษา วิเคราะห์ และสังเคราะห์ เพื่อแก้ไขปัญหา</t>
    </r>
  </si>
  <si>
    <t>หรือพัฒนาการเรียนรู้ที่ส่งผลต่อคุณภาพผู้เรียน</t>
  </si>
  <si>
    <t>1.7 จัดบรรยากาศที่ส่งเสริมและพัฒนาผู้เรียน</t>
  </si>
  <si>
    <r>
      <rPr>
        <sz val="14"/>
        <color theme="1"/>
        <rFont val="Wingdings"/>
        <charset val="2"/>
      </rPr>
      <t>s</t>
    </r>
    <r>
      <rPr>
        <sz val="14"/>
        <color theme="1"/>
        <rFont val="Angsana New"/>
        <family val="1"/>
      </rPr>
      <t xml:space="preserve"> มีการจัดบรรยากาศที่ส่งเสริมและพัฒนาผู้เรียน</t>
    </r>
  </si>
  <si>
    <t>ให้เกิดกระบวนการคิด ทักษะชีวิต ทักษะการทำงาน ทักษะการเรียนรู้</t>
  </si>
  <si>
    <t>และนวัตกรรม ทักษะด้านสารสนเทศ สื่อ และเทคโนโลยี</t>
  </si>
  <si>
    <t>1.8 อบรมและพัฒนาคุณลักษณะที่ดีของผู้เรียน</t>
  </si>
  <si>
    <r>
      <rPr>
        <sz val="14"/>
        <color theme="1"/>
        <rFont val="Wingdings"/>
        <charset val="2"/>
      </rPr>
      <t>s</t>
    </r>
    <r>
      <rPr>
        <sz val="14"/>
        <color theme="1"/>
        <rFont val="Angsana New"/>
        <family val="1"/>
      </rPr>
      <t xml:space="preserve"> มีการอบรมบ่มนิสัยให้ผู้เรียนมีคุณธรรม จริยธรรม</t>
    </r>
  </si>
  <si>
    <t>คุณลักษณะอันพึงประสงค์ และค่านิยมความเป็นไทยที่ดีงาม</t>
  </si>
  <si>
    <t>2. ด้านการส่งเริมและสนับสนุนการจัดการเรียนรู้</t>
  </si>
  <si>
    <t>2.1 จัดทำข้อมูลสารสนเทศของผู้เรียนและรายวิชา</t>
  </si>
  <si>
    <r>
      <rPr>
        <sz val="14"/>
        <color theme="1"/>
        <rFont val="Wingdings"/>
        <charset val="2"/>
      </rPr>
      <t>s</t>
    </r>
    <r>
      <rPr>
        <sz val="14"/>
        <color theme="1"/>
        <rFont val="Angsana New"/>
        <family val="1"/>
      </rPr>
      <t xml:space="preserve"> มีการจัดทำข้อมูลสารสนเทศของผู้เรียนและรายวิชา</t>
    </r>
  </si>
  <si>
    <t>เพื่อใช้ในการส่งเสริมสนับสนุนการเรียนรู้ และพัฒนาคุณภาพผู้เรียน</t>
  </si>
  <si>
    <t>2.2 ดำเนินการตามระบบดูแลช่วยเหลือผู้เรียน</t>
  </si>
  <si>
    <r>
      <rPr>
        <sz val="14"/>
        <color theme="1"/>
        <rFont val="Wingdings"/>
        <charset val="2"/>
      </rPr>
      <t>s</t>
    </r>
    <r>
      <rPr>
        <sz val="14"/>
        <color theme="1"/>
        <rFont val="Angsana New"/>
        <family val="1"/>
      </rPr>
      <t xml:space="preserve"> มีการใช้ข้อมูลสารสนเทศเกี่ยวกับผู้เรียนรายบุคคล และประสาน</t>
    </r>
  </si>
  <si>
    <t>ความร่วมมือกับผู้มีส่วนเกี่ยวข้อง เพื่อพัฒนา และแก้ปัญหาผู้เรียน</t>
  </si>
  <si>
    <t>2.3 ปฏิบัติงานวิชาการ และงานอื่น ๆ ของสถานศึกษา</t>
  </si>
  <si>
    <r>
      <rPr>
        <sz val="14"/>
        <color theme="1"/>
        <rFont val="Wingdings"/>
        <charset val="2"/>
      </rPr>
      <t>s</t>
    </r>
    <r>
      <rPr>
        <sz val="14"/>
        <color theme="1"/>
        <rFont val="Angsana New"/>
        <family val="1"/>
      </rPr>
      <t xml:space="preserve"> ร่วมปฏิบัติงานทางวิชาการ และงานอื่น ๆ ของสถานศึกษา</t>
    </r>
  </si>
  <si>
    <t>เพื่อยกระดับคุณภาพการจัดการศึกษาของสถานศึกษา</t>
  </si>
  <si>
    <t>2.4 ประสานความร่วมมือกับผูเปกครอง ภาคีเครือข่าย</t>
  </si>
  <si>
    <t>และสถานประกอบการ</t>
  </si>
  <si>
    <r>
      <rPr>
        <sz val="14"/>
        <color theme="1"/>
        <rFont val="Wingdings"/>
        <charset val="2"/>
      </rPr>
      <t>s</t>
    </r>
    <r>
      <rPr>
        <sz val="14"/>
        <color theme="1"/>
        <rFont val="Angsana New"/>
        <family val="1"/>
      </rPr>
      <t xml:space="preserve"> ประสานความร่วมมือกับผู้ปกครอง ภาคเครือข่าย</t>
    </r>
  </si>
  <si>
    <t>และหรือสถานประกอบการ เพื่อร่วมกันพัฒนาผู้เรียน</t>
  </si>
  <si>
    <t>3. ด้านการพัฒนาตนเองและวิชาชีพ</t>
  </si>
  <si>
    <t>3.1 พัฒนาตนเองอย่าเป็นระบบและต่อเนื่อง เพื่อให้มีความรู้</t>
  </si>
  <si>
    <t>ความสามารถ ทักษะ โดยเฉพาะอย่างยิ่งการใช้ภาษาไทยและ</t>
  </si>
  <si>
    <t>ภาษาอังกฤษเพื่อการสื่อสาร และการใช้เทคโนโลยีดิจิทัล เพื่อการศึกษา</t>
  </si>
  <si>
    <t>สมรรถนะวิชาชีพครูและความรอบรู้ในเนื้อหาวิชาและวิธีการสอน</t>
  </si>
  <si>
    <t>3.2 มีส่วนร่วมในการแลกเปลี่ยนเรียนรู้ทางวิชาชีพ</t>
  </si>
  <si>
    <t>เพื่อพัฒนาการจัดการเรียนรู้</t>
  </si>
  <si>
    <t>3.3 นำความรู้ ความสามารถ ทักษะที่ได้จากการพัฒนาตนเอง</t>
  </si>
  <si>
    <t>และวิชาชีพมาใช้ในการพัฒนาการจัดการเรียนรู้ การพัฒนา</t>
  </si>
  <si>
    <t>คุณภาพผู้เรียน และการพัฒนานวัตกรรมการจัดการเรียนรู้</t>
  </si>
  <si>
    <t>ส่วนที่ 2 ข้อตกลงในการพัฒนางานที่เสนอเป็นประเด็นท้าทายในการพัฒนาผลลัพธ์การเรียนรู้ของผู้เรียน (40 คะแนน)</t>
  </si>
  <si>
    <t>1. วิธีดำเนินการ (20 คะแนน)</t>
  </si>
  <si>
    <t>พิจารณาจากการดำเนินการที่ถูกต้อง ครบถ้วน เป็นไปตาม</t>
  </si>
  <si>
    <t>ระยะเวลาที่กำหนดไว้ในข้อตกลง และสะท้อนให้เห็นถึงระดับ</t>
  </si>
  <si>
    <t>การปฏิบัติที่คาดหวังตามตำแหน่งและวิทยฐานะ</t>
  </si>
  <si>
    <t>2. ผลลัพธ์การเรียนรู้ของผู้เรียนที่คาดหวัง (20 คะแนน)</t>
  </si>
  <si>
    <t>2.1 เชิงปริมาณ (10 คะแนน)</t>
  </si>
  <si>
    <t>พิจารณาจากการบรรลุเป้าหมายเชิงปริมาณได้ครบถ้วน</t>
  </si>
  <si>
    <t>ตามข้อตกลง และมีความถูกต้อง เชื่อถือได้</t>
  </si>
  <si>
    <t>2.2 เชิงคุณภาพ (10 คะแนน)</t>
  </si>
  <si>
    <t>พิจารณาจากการบรรลุเป้าหมายเชิงคุณภาพได้ครบถ้วน</t>
  </si>
  <si>
    <t>ถูกต้อง เชื่อถือได้ และปรากฎผลต่อคุณภาพผู้เรียนได้ตามข้อตกลง</t>
  </si>
  <si>
    <t>รวม</t>
  </si>
  <si>
    <t>ส่วน 1</t>
  </si>
  <si>
    <t>ส่วน 2</t>
  </si>
  <si>
    <t>(ลงชื่อ)........................................................กรรมการผู้ประเมิน</t>
  </si>
  <si>
    <t>สรุปข้อสังเกตเกี่ยวกับ จุดเด่น จุดที่ควรพัฒนา และข้อคิดเห็น</t>
  </si>
  <si>
    <t>ราย</t>
  </si>
  <si>
    <t>1. จุดเด่น</t>
  </si>
  <si>
    <t>.........................................................................................................................................................................................................</t>
  </si>
  <si>
    <t>.................................................................................................................................................................................................................</t>
  </si>
  <si>
    <t>2. จุดที่ควรพัฒนา</t>
  </si>
  <si>
    <t>3. ข้อคิดเห็น</t>
  </si>
  <si>
    <t>สำหรับกรรมการประเมิน PA</t>
  </si>
  <si>
    <t>PA 3/ส</t>
  </si>
  <si>
    <t>แบบสรุปผลการประเมินการพัฒนางานตามข้อตกลง (PA)</t>
  </si>
  <si>
    <t>สำหรับข้าราชการครูและบุคลากรทางการศึกษา ตำแหน่งครู</t>
  </si>
  <si>
    <t>ภาระงาน</t>
  </si>
  <si>
    <t>การประเมินข้อตกลง</t>
  </si>
  <si>
    <t>คะแนนเต็ม</t>
  </si>
  <si>
    <t>คนที่ 1</t>
  </si>
  <si>
    <t>คนที่ 2</t>
  </si>
  <si>
    <t>คนที่ 3</t>
  </si>
  <si>
    <t>ในการพัฒนางาน</t>
  </si>
  <si>
    <r>
      <rPr>
        <u/>
        <sz val="14"/>
        <color theme="1"/>
        <rFont val="Angsana New"/>
        <family val="1"/>
      </rPr>
      <t>ส่วนที่ 1</t>
    </r>
    <r>
      <rPr>
        <sz val="14"/>
        <color theme="1"/>
        <rFont val="Angsana New"/>
        <family val="1"/>
      </rPr>
      <t xml:space="preserve"> ข้อตกลงในการพัฒนางาน</t>
    </r>
  </si>
  <si>
    <t>เกณฑ์ผ่านต้องได้คะแนนจากกรรมการแต่ละคนไม่ต่ำกว่าร้อยละ 70</t>
  </si>
  <si>
    <t>ตามมาตรฐานตำแหน่ง</t>
  </si>
  <si>
    <r>
      <rPr>
        <u/>
        <sz val="14"/>
        <color theme="1"/>
        <rFont val="Angsana New"/>
        <family val="1"/>
      </rPr>
      <t>ส่วนที่ 2</t>
    </r>
    <r>
      <rPr>
        <sz val="14"/>
        <color theme="1"/>
        <rFont val="Angsana New"/>
        <family val="1"/>
      </rPr>
      <t xml:space="preserve"> ข้อตกลงในการพัฒนางาน</t>
    </r>
  </si>
  <si>
    <t>ที่เสนอเป็นประเด็นท้าทายในการพัฒนา</t>
  </si>
  <si>
    <t>สรุป</t>
  </si>
  <si>
    <t>ผลลัพธ์การเรียนรู้ของผู้เรียน</t>
  </si>
  <si>
    <t>สรุปผลการประเมินทั้ง 2 ส่วน จากกรรมการ 3 คน</t>
  </si>
  <si>
    <t>(ลงชื่อ)........................................................ประธานกรรมการผู้ประเมิน</t>
  </si>
  <si>
    <t>(ลงชื่อ)...................................กรรมการผู้ประเมิน</t>
  </si>
  <si>
    <t>(ลงชื่อ)..........................................กรรมการผู้ประเมิน</t>
  </si>
  <si>
    <t>รายการเลือก</t>
  </si>
  <si>
    <t>อันดับเงินเดือน</t>
  </si>
  <si>
    <t>/</t>
  </si>
  <si>
    <t>มกราคม</t>
  </si>
  <si>
    <t>นาย</t>
  </si>
  <si>
    <t>กุมภาพันธ์</t>
  </si>
  <si>
    <t>นาง</t>
  </si>
  <si>
    <t>มีนาคม</t>
  </si>
  <si>
    <t>นางสาว</t>
  </si>
  <si>
    <t>เมษายน</t>
  </si>
  <si>
    <t>พฤษภาคม</t>
  </si>
  <si>
    <t>มิถุนายน</t>
  </si>
  <si>
    <t>กรกฎาคม</t>
  </si>
  <si>
    <t>สิงหาคม</t>
  </si>
  <si>
    <t>พฤศจิกายน</t>
  </si>
  <si>
    <t>ธันวาคม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</si>
</sst>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22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sz val="14"/>
      <color theme="1"/>
      <name val="Angsana New"/>
      <family val="1"/>
      <charset val="222"/>
    </font>
    <font>
      <sz val="14"/>
      <color theme="1"/>
      <name val="Wingdings"/>
      <charset val="2"/>
    </font>
    <font>
      <sz val="14"/>
      <color theme="1"/>
      <name val="Angsana New"/>
      <family val="1"/>
    </font>
    <font>
      <b/>
      <sz val="14"/>
      <color theme="1"/>
      <name val="Angsana New"/>
      <family val="1"/>
      <charset val="222"/>
    </font>
    <font>
      <b/>
      <sz val="14"/>
      <color theme="1"/>
      <name val="Angsana New"/>
      <family val="1"/>
    </font>
    <font>
      <b/>
      <sz val="15"/>
      <color theme="1"/>
      <name val="Angsana New"/>
      <family val="1"/>
    </font>
    <font>
      <sz val="15"/>
      <color theme="1"/>
      <name val="Angsana New"/>
      <family val="1"/>
      <charset val="222"/>
    </font>
    <font>
      <b/>
      <i/>
      <sz val="14"/>
      <color theme="1"/>
      <name val="Angsana New"/>
      <family val="1"/>
    </font>
    <font>
      <b/>
      <sz val="12"/>
      <color theme="1"/>
      <name val="Angsana New"/>
      <family val="1"/>
    </font>
    <font>
      <sz val="11"/>
      <color theme="1"/>
      <name val="Wingdings"/>
      <charset val="2"/>
    </font>
    <font>
      <b/>
      <sz val="18"/>
      <color theme="1"/>
      <name val="Angsana New"/>
      <family val="1"/>
    </font>
    <font>
      <b/>
      <sz val="28"/>
      <color theme="1"/>
      <name val="Angsana New"/>
      <family val="1"/>
    </font>
    <font>
      <sz val="8"/>
      <name val="Tahoma"/>
      <family val="2"/>
      <charset val="222"/>
      <scheme val="minor"/>
    </font>
    <font>
      <sz val="15"/>
      <color theme="1"/>
      <name val="Angsana New"/>
      <family val="1"/>
    </font>
    <font>
      <b/>
      <sz val="15"/>
      <color theme="0"/>
      <name val="Angsana New"/>
      <family val="1"/>
    </font>
    <font>
      <b/>
      <sz val="25"/>
      <color theme="1"/>
      <name val="Angsana New"/>
      <family val="1"/>
    </font>
    <font>
      <sz val="14"/>
      <color theme="1"/>
      <name val="Angsana New"/>
      <family val="1"/>
      <charset val="2"/>
    </font>
    <font>
      <u/>
      <sz val="14"/>
      <color theme="1"/>
      <name val="Angsana New"/>
      <family val="1"/>
    </font>
  </fonts>
  <fills count="1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3915B"/>
        <bgColor indexed="64"/>
      </patternFill>
    </fill>
    <fill>
      <patternFill patternType="solid">
        <fgColor rgb="FF82B7E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2DDB1"/>
        <bgColor indexed="64"/>
      </patternFill>
    </fill>
    <fill>
      <patternFill patternType="solid">
        <fgColor rgb="FFFFE69F"/>
        <bgColor indexed="64"/>
      </patternFill>
    </fill>
    <fill>
      <patternFill patternType="solid">
        <fgColor rgb="FF91BCE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/>
      <bottom style="dotted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1">
    <xf numFmtId="0" fontId="0" fillId="0" borderId="0" xfId="0"/>
    <xf numFmtId="0" fontId="13" fillId="0" borderId="0" xfId="0" applyFont="1"/>
    <xf numFmtId="0" fontId="17" fillId="3" borderId="0" xfId="0" applyFont="1" applyFill="1"/>
    <xf numFmtId="0" fontId="17" fillId="4" borderId="0" xfId="0" applyFont="1" applyFill="1"/>
    <xf numFmtId="0" fontId="9" fillId="4" borderId="0" xfId="0" applyFont="1" applyFill="1" applyAlignment="1">
      <alignment horizontal="right"/>
    </xf>
    <xf numFmtId="0" fontId="17" fillId="5" borderId="0" xfId="0" applyFont="1" applyFill="1"/>
    <xf numFmtId="0" fontId="17" fillId="6" borderId="0" xfId="0" applyFont="1" applyFill="1"/>
    <xf numFmtId="0" fontId="17" fillId="6" borderId="0" xfId="0" applyFont="1" applyFill="1" applyAlignment="1">
      <alignment horizontal="left"/>
    </xf>
    <xf numFmtId="0" fontId="9" fillId="5" borderId="0" xfId="0" applyFont="1" applyFill="1"/>
    <xf numFmtId="0" fontId="9" fillId="5" borderId="0" xfId="0" applyFont="1" applyFill="1" applyAlignment="1">
      <alignment horizontal="left"/>
    </xf>
    <xf numFmtId="0" fontId="9" fillId="5" borderId="0" xfId="0" applyFont="1" applyFill="1" applyAlignment="1">
      <alignment horizontal="right"/>
    </xf>
    <xf numFmtId="0" fontId="17" fillId="5" borderId="0" xfId="0" applyFont="1" applyFill="1" applyAlignment="1">
      <alignment horizontal="right"/>
    </xf>
    <xf numFmtId="0" fontId="9" fillId="7" borderId="0" xfId="0" applyFont="1" applyFill="1"/>
    <xf numFmtId="0" fontId="17" fillId="7" borderId="0" xfId="0" applyFont="1" applyFill="1"/>
    <xf numFmtId="0" fontId="9" fillId="8" borderId="0" xfId="0" applyFont="1" applyFill="1"/>
    <xf numFmtId="0" fontId="17" fillId="8" borderId="0" xfId="0" applyFont="1" applyFill="1"/>
    <xf numFmtId="0" fontId="9" fillId="9" borderId="0" xfId="0" applyFont="1" applyFill="1"/>
    <xf numFmtId="0" fontId="17" fillId="9" borderId="0" xfId="0" applyFont="1" applyFill="1"/>
    <xf numFmtId="0" fontId="9" fillId="10" borderId="0" xfId="0" applyFont="1" applyFill="1"/>
    <xf numFmtId="0" fontId="17" fillId="10" borderId="0" xfId="0" applyFont="1" applyFill="1"/>
    <xf numFmtId="0" fontId="17" fillId="11" borderId="0" xfId="0" applyFont="1" applyFill="1"/>
    <xf numFmtId="0" fontId="9" fillId="11" borderId="0" xfId="0" applyFont="1" applyFill="1" applyAlignment="1">
      <alignment horizontal="right"/>
    </xf>
    <xf numFmtId="0" fontId="9" fillId="7" borderId="0" xfId="0" applyFont="1" applyFill="1" applyAlignment="1">
      <alignment horizontal="right"/>
    </xf>
    <xf numFmtId="0" fontId="9" fillId="12" borderId="0" xfId="0" applyFont="1" applyFill="1"/>
    <xf numFmtId="0" fontId="17" fillId="12" borderId="0" xfId="0" applyFont="1" applyFill="1"/>
    <xf numFmtId="0" fontId="9" fillId="13" borderId="0" xfId="0" applyFont="1" applyFill="1"/>
    <xf numFmtId="0" fontId="17" fillId="13" borderId="0" xfId="0" applyFont="1" applyFill="1"/>
    <xf numFmtId="0" fontId="9" fillId="14" borderId="0" xfId="0" applyFont="1" applyFill="1"/>
    <xf numFmtId="0" fontId="17" fillId="14" borderId="0" xfId="0" applyFont="1" applyFill="1"/>
    <xf numFmtId="0" fontId="18" fillId="15" borderId="0" xfId="0" applyFont="1" applyFill="1" applyAlignment="1">
      <alignment horizontal="center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8" fillId="3" borderId="0" xfId="0" applyFont="1" applyFill="1" applyProtection="1">
      <protection hidden="1"/>
    </xf>
    <xf numFmtId="0" fontId="8" fillId="3" borderId="0" xfId="0" applyFont="1" applyFill="1" applyAlignment="1" applyProtection="1">
      <alignment horizontal="right"/>
      <protection hidden="1"/>
    </xf>
    <xf numFmtId="0" fontId="4" fillId="3" borderId="0" xfId="0" applyFont="1" applyFill="1" applyProtection="1"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4" fillId="3" borderId="0" xfId="0" applyFont="1" applyFill="1" applyAlignment="1" applyProtection="1">
      <alignment horizontal="center" vertical="center"/>
      <protection hidden="1"/>
    </xf>
    <xf numFmtId="0" fontId="9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0" fontId="10" fillId="3" borderId="0" xfId="0" applyFont="1" applyFill="1" applyAlignment="1" applyProtection="1">
      <alignment horizontal="right"/>
      <protection hidden="1"/>
    </xf>
    <xf numFmtId="0" fontId="10" fillId="3" borderId="0" xfId="0" applyFont="1" applyFill="1" applyAlignment="1" applyProtection="1">
      <alignment horizontal="center"/>
      <protection hidden="1"/>
    </xf>
    <xf numFmtId="164" fontId="10" fillId="3" borderId="0" xfId="0" applyNumberFormat="1" applyFont="1" applyFill="1" applyAlignment="1" applyProtection="1">
      <alignment shrinkToFit="1"/>
      <protection hidden="1"/>
    </xf>
    <xf numFmtId="0" fontId="14" fillId="3" borderId="0" xfId="0" applyFont="1" applyFill="1" applyAlignment="1" applyProtection="1">
      <alignment horizontal="center" vertical="center"/>
      <protection hidden="1"/>
    </xf>
    <xf numFmtId="0" fontId="6" fillId="3" borderId="0" xfId="0" applyFont="1" applyFill="1" applyProtection="1">
      <protection hidden="1"/>
    </xf>
    <xf numFmtId="0" fontId="6" fillId="3" borderId="2" xfId="0" applyFont="1" applyFill="1" applyBorder="1" applyAlignment="1" applyProtection="1">
      <alignment vertical="center"/>
      <protection hidden="1"/>
    </xf>
    <xf numFmtId="0" fontId="6" fillId="3" borderId="3" xfId="0" applyFont="1" applyFill="1" applyBorder="1" applyAlignment="1" applyProtection="1">
      <alignment vertical="center" wrapText="1"/>
      <protection hidden="1"/>
    </xf>
    <xf numFmtId="0" fontId="6" fillId="3" borderId="10" xfId="0" applyFont="1" applyFill="1" applyBorder="1" applyAlignment="1" applyProtection="1">
      <alignment horizontal="center" vertical="center" wrapText="1"/>
      <protection hidden="1"/>
    </xf>
    <xf numFmtId="0" fontId="6" fillId="3" borderId="0" xfId="0" applyFont="1" applyFill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0" xfId="0" applyFont="1" applyProtection="1">
      <protection hidden="1"/>
    </xf>
    <xf numFmtId="0" fontId="6" fillId="3" borderId="5" xfId="0" applyFont="1" applyFill="1" applyBorder="1" applyAlignment="1" applyProtection="1">
      <alignment vertical="center"/>
      <protection hidden="1"/>
    </xf>
    <xf numFmtId="0" fontId="6" fillId="3" borderId="0" xfId="0" applyFont="1" applyFill="1" applyAlignment="1" applyProtection="1">
      <alignment vertical="center" wrapText="1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3" borderId="7" xfId="0" applyFont="1" applyFill="1" applyBorder="1" applyAlignment="1" applyProtection="1">
      <alignment vertical="center" wrapText="1"/>
      <protection hidden="1"/>
    </xf>
    <xf numFmtId="0" fontId="6" fillId="3" borderId="8" xfId="0" applyFont="1" applyFill="1" applyBorder="1" applyAlignment="1" applyProtection="1">
      <alignment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6" fillId="3" borderId="3" xfId="0" applyFont="1" applyFill="1" applyBorder="1" applyAlignment="1" applyProtection="1">
      <alignment vertical="center"/>
      <protection hidden="1"/>
    </xf>
    <xf numFmtId="0" fontId="6" fillId="3" borderId="0" xfId="0" applyFont="1" applyFill="1" applyAlignment="1" applyProtection="1">
      <alignment vertical="center"/>
      <protection hidden="1"/>
    </xf>
    <xf numFmtId="0" fontId="6" fillId="3" borderId="7" xfId="0" applyFont="1" applyFill="1" applyBorder="1" applyAlignment="1" applyProtection="1">
      <alignment vertical="center"/>
      <protection hidden="1"/>
    </xf>
    <xf numFmtId="0" fontId="6" fillId="3" borderId="8" xfId="0" applyFont="1" applyFill="1" applyBorder="1" applyAlignment="1" applyProtection="1">
      <alignment vertical="center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0" xfId="0" applyFont="1" applyFill="1" applyAlignment="1" applyProtection="1">
      <alignment vertical="center" wrapText="1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6" fillId="3" borderId="0" xfId="0" applyFont="1" applyFill="1" applyAlignment="1" applyProtection="1">
      <alignment horizontal="right"/>
      <protection hidden="1"/>
    </xf>
    <xf numFmtId="0" fontId="6" fillId="3" borderId="17" xfId="0" applyFont="1" applyFill="1" applyBorder="1" applyAlignment="1" applyProtection="1">
      <alignment shrinkToFit="1"/>
      <protection hidden="1"/>
    </xf>
    <xf numFmtId="164" fontId="10" fillId="3" borderId="0" xfId="0" applyNumberFormat="1" applyFont="1" applyFill="1" applyAlignment="1" applyProtection="1">
      <alignment horizontal="center" shrinkToFit="1"/>
      <protection hidden="1"/>
    </xf>
    <xf numFmtId="0" fontId="12" fillId="3" borderId="10" xfId="0" applyFont="1" applyFill="1" applyBorder="1" applyAlignment="1" applyProtection="1">
      <alignment horizontal="center" vertical="center"/>
      <protection hidden="1"/>
    </xf>
    <xf numFmtId="0" fontId="12" fillId="3" borderId="11" xfId="0" applyFont="1" applyFill="1" applyBorder="1" applyAlignment="1" applyProtection="1">
      <alignment horizontal="center" vertical="center"/>
      <protection hidden="1"/>
    </xf>
    <xf numFmtId="0" fontId="8" fillId="2" borderId="13" xfId="0" applyFont="1" applyFill="1" applyBorder="1" applyProtection="1">
      <protection hidden="1"/>
    </xf>
    <xf numFmtId="0" fontId="4" fillId="2" borderId="14" xfId="0" applyFont="1" applyFill="1" applyBorder="1" applyProtection="1">
      <protection hidden="1"/>
    </xf>
    <xf numFmtId="0" fontId="4" fillId="2" borderId="15" xfId="0" applyFont="1" applyFill="1" applyBorder="1" applyProtection="1">
      <protection hidden="1"/>
    </xf>
    <xf numFmtId="0" fontId="4" fillId="2" borderId="1" xfId="0" applyFont="1" applyFill="1" applyBorder="1" applyProtection="1">
      <protection hidden="1"/>
    </xf>
    <xf numFmtId="0" fontId="4" fillId="3" borderId="10" xfId="0" applyFont="1" applyFill="1" applyBorder="1" applyProtection="1">
      <protection hidden="1"/>
    </xf>
    <xf numFmtId="0" fontId="4" fillId="3" borderId="5" xfId="0" applyFont="1" applyFill="1" applyBorder="1" applyProtection="1">
      <protection hidden="1"/>
    </xf>
    <xf numFmtId="0" fontId="4" fillId="3" borderId="11" xfId="0" applyFont="1" applyFill="1" applyBorder="1" applyProtection="1">
      <protection hidden="1"/>
    </xf>
    <xf numFmtId="0" fontId="7" fillId="3" borderId="5" xfId="0" applyFont="1" applyFill="1" applyBorder="1" applyProtection="1">
      <protection hidden="1"/>
    </xf>
    <xf numFmtId="0" fontId="8" fillId="3" borderId="5" xfId="0" applyFont="1" applyFill="1" applyBorder="1" applyProtection="1">
      <protection hidden="1"/>
    </xf>
    <xf numFmtId="0" fontId="4" fillId="3" borderId="7" xfId="0" applyFont="1" applyFill="1" applyBorder="1" applyProtection="1">
      <protection hidden="1"/>
    </xf>
    <xf numFmtId="0" fontId="4" fillId="3" borderId="8" xfId="0" applyFont="1" applyFill="1" applyBorder="1" applyProtection="1">
      <protection hidden="1"/>
    </xf>
    <xf numFmtId="0" fontId="4" fillId="3" borderId="12" xfId="0" applyFont="1" applyFill="1" applyBorder="1" applyProtection="1">
      <protection hidden="1"/>
    </xf>
    <xf numFmtId="0" fontId="4" fillId="0" borderId="8" xfId="0" applyFont="1" applyBorder="1" applyAlignment="1" applyProtection="1">
      <alignment horizontal="center" vertical="center"/>
      <protection hidden="1"/>
    </xf>
    <xf numFmtId="0" fontId="4" fillId="0" borderId="8" xfId="0" applyFont="1" applyBorder="1" applyProtection="1">
      <protection hidden="1"/>
    </xf>
    <xf numFmtId="0" fontId="12" fillId="3" borderId="12" xfId="0" applyFont="1" applyFill="1" applyBorder="1" applyAlignment="1" applyProtection="1">
      <alignment horizontal="center" vertical="center"/>
      <protection hidden="1"/>
    </xf>
    <xf numFmtId="0" fontId="4" fillId="3" borderId="2" xfId="0" applyFont="1" applyFill="1" applyBorder="1" applyProtection="1">
      <protection hidden="1"/>
    </xf>
    <xf numFmtId="0" fontId="4" fillId="3" borderId="3" xfId="0" applyFont="1" applyFill="1" applyBorder="1" applyProtection="1">
      <protection hidden="1"/>
    </xf>
    <xf numFmtId="0" fontId="4" fillId="3" borderId="4" xfId="0" applyFont="1" applyFill="1" applyBorder="1" applyProtection="1">
      <protection hidden="1"/>
    </xf>
    <xf numFmtId="0" fontId="4" fillId="3" borderId="6" xfId="0" applyFont="1" applyFill="1" applyBorder="1" applyProtection="1">
      <protection hidden="1"/>
    </xf>
    <xf numFmtId="0" fontId="20" fillId="3" borderId="0" xfId="0" applyFont="1" applyFill="1" applyProtection="1">
      <protection hidden="1"/>
    </xf>
    <xf numFmtId="0" fontId="4" fillId="3" borderId="9" xfId="0" applyFont="1" applyFill="1" applyBorder="1" applyProtection="1">
      <protection hidden="1"/>
    </xf>
    <xf numFmtId="0" fontId="8" fillId="2" borderId="14" xfId="0" applyFont="1" applyFill="1" applyBorder="1" applyProtection="1">
      <protection hidden="1"/>
    </xf>
    <xf numFmtId="0" fontId="8" fillId="2" borderId="1" xfId="0" applyFont="1" applyFill="1" applyBorder="1" applyProtection="1">
      <protection hidden="1"/>
    </xf>
    <xf numFmtId="0" fontId="8" fillId="2" borderId="15" xfId="0" applyFont="1" applyFill="1" applyBorder="1" applyProtection="1">
      <protection hidden="1"/>
    </xf>
    <xf numFmtId="0" fontId="2" fillId="3" borderId="0" xfId="0" applyFont="1" applyFill="1" applyProtection="1">
      <protection hidden="1"/>
    </xf>
    <xf numFmtId="0" fontId="2" fillId="3" borderId="0" xfId="0" applyFont="1" applyFill="1" applyAlignment="1" applyProtection="1">
      <alignment horizontal="right"/>
      <protection hidden="1"/>
    </xf>
    <xf numFmtId="0" fontId="17" fillId="16" borderId="0" xfId="0" applyFont="1" applyFill="1"/>
    <xf numFmtId="0" fontId="9" fillId="3" borderId="0" xfId="0" applyFont="1" applyFill="1"/>
    <xf numFmtId="0" fontId="9" fillId="6" borderId="0" xfId="0" applyFont="1" applyFill="1"/>
    <xf numFmtId="0" fontId="0" fillId="6" borderId="0" xfId="0" applyFill="1"/>
    <xf numFmtId="0" fontId="17" fillId="3" borderId="0" xfId="0" applyFont="1" applyFill="1" applyAlignment="1" applyProtection="1">
      <alignment horizontal="left"/>
      <protection locked="0" hidden="1"/>
    </xf>
    <xf numFmtId="0" fontId="17" fillId="3" borderId="0" xfId="0" applyFont="1" applyFill="1" applyProtection="1">
      <protection locked="0" hidden="1"/>
    </xf>
    <xf numFmtId="0" fontId="19" fillId="3" borderId="1" xfId="0" applyFont="1" applyFill="1" applyBorder="1" applyAlignment="1" applyProtection="1">
      <alignment horizontal="center" vertical="center"/>
      <protection locked="0" hidden="1"/>
    </xf>
    <xf numFmtId="0" fontId="17" fillId="7" borderId="0" xfId="0" applyFont="1" applyFill="1" applyProtection="1">
      <protection locked="0" hidden="1"/>
    </xf>
    <xf numFmtId="0" fontId="17" fillId="7" borderId="0" xfId="0" applyFont="1" applyFill="1" applyProtection="1">
      <protection hidden="1"/>
    </xf>
    <xf numFmtId="0" fontId="17" fillId="3" borderId="0" xfId="0" applyFont="1" applyFill="1" applyAlignment="1" applyProtection="1">
      <alignment horizontal="left"/>
      <protection hidden="1"/>
    </xf>
    <xf numFmtId="0" fontId="15" fillId="3" borderId="0" xfId="0" applyFont="1" applyFill="1" applyAlignment="1" applyProtection="1">
      <alignment horizontal="center" vertical="center"/>
      <protection locked="0" hidden="1"/>
    </xf>
    <xf numFmtId="0" fontId="15" fillId="2" borderId="1" xfId="0" applyFont="1" applyFill="1" applyBorder="1" applyAlignment="1" applyProtection="1">
      <alignment horizontal="center" vertical="center"/>
      <protection locked="0" hidden="1"/>
    </xf>
    <xf numFmtId="0" fontId="4" fillId="0" borderId="0" xfId="0" applyFont="1" applyAlignment="1" applyProtection="1">
      <alignment horizontal="center"/>
      <protection hidden="1"/>
    </xf>
    <xf numFmtId="0" fontId="9" fillId="16" borderId="0" xfId="0" applyFont="1" applyFill="1" applyAlignment="1">
      <alignment horizontal="center"/>
    </xf>
    <xf numFmtId="0" fontId="17" fillId="3" borderId="0" xfId="0" applyFont="1" applyFill="1" applyAlignment="1" applyProtection="1">
      <alignment horizontal="left" shrinkToFit="1"/>
      <protection locked="0" hidden="1"/>
    </xf>
    <xf numFmtId="0" fontId="17" fillId="3" borderId="0" xfId="0" applyFont="1" applyFill="1" applyAlignment="1" applyProtection="1">
      <alignment horizontal="left"/>
      <protection locked="0" hidden="1"/>
    </xf>
    <xf numFmtId="0" fontId="18" fillId="15" borderId="0" xfId="0" applyFont="1" applyFill="1" applyAlignment="1">
      <alignment horizontal="center"/>
    </xf>
    <xf numFmtId="164" fontId="17" fillId="3" borderId="0" xfId="1" applyFont="1" applyFill="1" applyAlignment="1" applyProtection="1">
      <alignment horizontal="center"/>
      <protection locked="0" hidden="1"/>
    </xf>
    <xf numFmtId="0" fontId="17" fillId="3" borderId="0" xfId="0" applyFont="1" applyFill="1" applyAlignment="1" applyProtection="1">
      <alignment shrinkToFit="1"/>
      <protection locked="0" hidden="1"/>
    </xf>
    <xf numFmtId="0" fontId="2" fillId="3" borderId="0" xfId="0" applyFont="1" applyFill="1" applyAlignment="1" applyProtection="1">
      <alignment horizontal="center"/>
      <protection hidden="1"/>
    </xf>
    <xf numFmtId="0" fontId="2" fillId="3" borderId="17" xfId="0" applyFont="1" applyFill="1" applyBorder="1" applyAlignment="1" applyProtection="1">
      <alignment horizontal="center" shrinkToFit="1"/>
      <protection hidden="1"/>
    </xf>
    <xf numFmtId="0" fontId="15" fillId="3" borderId="10" xfId="0" applyFont="1" applyFill="1" applyBorder="1" applyAlignment="1" applyProtection="1">
      <alignment horizontal="center" vertical="center"/>
      <protection locked="0" hidden="1"/>
    </xf>
    <xf numFmtId="0" fontId="15" fillId="3" borderId="11" xfId="0" applyFont="1" applyFill="1" applyBorder="1" applyAlignment="1" applyProtection="1">
      <alignment horizontal="center" vertical="center"/>
      <protection locked="0" hidden="1"/>
    </xf>
    <xf numFmtId="0" fontId="15" fillId="3" borderId="12" xfId="0" applyFont="1" applyFill="1" applyBorder="1" applyAlignment="1" applyProtection="1">
      <alignment horizontal="center" vertical="center"/>
      <protection locked="0" hidden="1"/>
    </xf>
    <xf numFmtId="0" fontId="8" fillId="3" borderId="0" xfId="0" applyFont="1" applyFill="1" applyAlignment="1" applyProtection="1">
      <alignment horizontal="center"/>
      <protection hidden="1"/>
    </xf>
    <xf numFmtId="0" fontId="4" fillId="3" borderId="16" xfId="0" applyFont="1" applyFill="1" applyBorder="1" applyAlignment="1" applyProtection="1">
      <alignment horizontal="center" shrinkToFit="1"/>
      <protection hidden="1"/>
    </xf>
    <xf numFmtId="0" fontId="12" fillId="3" borderId="1" xfId="0" applyFont="1" applyFill="1" applyBorder="1" applyAlignment="1" applyProtection="1">
      <alignment horizontal="center" vertical="center"/>
      <protection hidden="1"/>
    </xf>
    <xf numFmtId="0" fontId="8" fillId="3" borderId="2" xfId="0" applyFont="1" applyFill="1" applyBorder="1" applyAlignment="1" applyProtection="1">
      <alignment horizontal="center" vertical="center" wrapText="1"/>
      <protection hidden="1"/>
    </xf>
    <xf numFmtId="0" fontId="8" fillId="3" borderId="3" xfId="0" applyFont="1" applyFill="1" applyBorder="1" applyAlignment="1" applyProtection="1">
      <alignment horizontal="center" vertical="center" wrapText="1"/>
      <protection hidden="1"/>
    </xf>
    <xf numFmtId="0" fontId="8" fillId="3" borderId="4" xfId="0" applyFont="1" applyFill="1" applyBorder="1" applyAlignment="1" applyProtection="1">
      <alignment horizontal="center" vertical="center" wrapText="1"/>
      <protection hidden="1"/>
    </xf>
    <xf numFmtId="0" fontId="8" fillId="3" borderId="5" xfId="0" applyFont="1" applyFill="1" applyBorder="1" applyAlignment="1" applyProtection="1">
      <alignment horizontal="center" vertical="center" wrapText="1"/>
      <protection hidden="1"/>
    </xf>
    <xf numFmtId="0" fontId="8" fillId="3" borderId="0" xfId="0" applyFont="1" applyFill="1" applyAlignment="1" applyProtection="1">
      <alignment horizontal="center" vertical="center" wrapText="1"/>
      <protection hidden="1"/>
    </xf>
    <xf numFmtId="0" fontId="8" fillId="3" borderId="6" xfId="0" applyFont="1" applyFill="1" applyBorder="1" applyAlignment="1" applyProtection="1">
      <alignment horizontal="center" vertical="center" wrapText="1"/>
      <protection hidden="1"/>
    </xf>
    <xf numFmtId="0" fontId="8" fillId="3" borderId="7" xfId="0" applyFont="1" applyFill="1" applyBorder="1" applyAlignment="1" applyProtection="1">
      <alignment horizontal="center" vertical="center" wrapText="1"/>
      <protection hidden="1"/>
    </xf>
    <xf numFmtId="0" fontId="8" fillId="3" borderId="8" xfId="0" applyFont="1" applyFill="1" applyBorder="1" applyAlignment="1" applyProtection="1">
      <alignment horizontal="center" vertical="center" wrapText="1"/>
      <protection hidden="1"/>
    </xf>
    <xf numFmtId="0" fontId="8" fillId="3" borderId="9" xfId="0" applyFont="1" applyFill="1" applyBorder="1" applyAlignment="1" applyProtection="1">
      <alignment horizontal="center" vertical="center" wrapText="1"/>
      <protection hidden="1"/>
    </xf>
    <xf numFmtId="0" fontId="8" fillId="3" borderId="1" xfId="0" applyFont="1" applyFill="1" applyBorder="1" applyAlignment="1" applyProtection="1">
      <alignment horizontal="center" vertical="center"/>
      <protection hidden="1"/>
    </xf>
    <xf numFmtId="0" fontId="8" fillId="12" borderId="0" xfId="0" applyFont="1" applyFill="1" applyAlignment="1" applyProtection="1">
      <alignment horizont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164" fontId="10" fillId="3" borderId="0" xfId="0" applyNumberFormat="1" applyFont="1" applyFill="1" applyAlignment="1" applyProtection="1">
      <alignment horizontal="center" shrinkToFit="1"/>
      <protection hidden="1"/>
    </xf>
    <xf numFmtId="0" fontId="10" fillId="3" borderId="0" xfId="0" applyFont="1" applyFill="1" applyAlignment="1" applyProtection="1">
      <alignment horizontal="left" shrinkToFit="1"/>
      <protection hidden="1"/>
    </xf>
    <xf numFmtId="0" fontId="8" fillId="17" borderId="0" xfId="0" applyFont="1" applyFill="1" applyAlignment="1" applyProtection="1">
      <alignment horizontal="center"/>
      <protection hidden="1"/>
    </xf>
    <xf numFmtId="0" fontId="8" fillId="18" borderId="0" xfId="0" applyFont="1" applyFill="1" applyAlignment="1" applyProtection="1">
      <alignment horizontal="center"/>
      <protection hidden="1"/>
    </xf>
    <xf numFmtId="0" fontId="6" fillId="3" borderId="17" xfId="0" applyFont="1" applyFill="1" applyBorder="1" applyAlignment="1" applyProtection="1">
      <alignment horizontal="center" shrinkToFit="1"/>
      <protection hidden="1"/>
    </xf>
    <xf numFmtId="0" fontId="6" fillId="3" borderId="17" xfId="0" applyFont="1" applyFill="1" applyBorder="1" applyAlignment="1" applyProtection="1">
      <alignment horizontal="left" shrinkToFit="1"/>
      <protection hidden="1"/>
    </xf>
    <xf numFmtId="0" fontId="8" fillId="3" borderId="0" xfId="0" applyFont="1" applyFill="1" applyAlignment="1" applyProtection="1">
      <alignment horizontal="right"/>
      <protection hidden="1"/>
    </xf>
    <xf numFmtId="0" fontId="6" fillId="3" borderId="0" xfId="0" applyFont="1" applyFill="1" applyAlignment="1" applyProtection="1">
      <alignment horizontal="center"/>
      <protection hidden="1"/>
    </xf>
    <xf numFmtId="0" fontId="6" fillId="3" borderId="10" xfId="0" applyFont="1" applyFill="1" applyBorder="1" applyAlignment="1" applyProtection="1">
      <alignment horizontal="left" vertical="top" wrapText="1"/>
      <protection hidden="1"/>
    </xf>
    <xf numFmtId="0" fontId="6" fillId="3" borderId="11" xfId="0" applyFont="1" applyFill="1" applyBorder="1" applyAlignment="1" applyProtection="1">
      <alignment horizontal="left" vertical="top" wrapText="1"/>
      <protection hidden="1"/>
    </xf>
    <xf numFmtId="0" fontId="6" fillId="3" borderId="12" xfId="0" applyFont="1" applyFill="1" applyBorder="1" applyAlignment="1" applyProtection="1">
      <alignment horizontal="left" vertical="top" wrapText="1"/>
      <protection hidden="1"/>
    </xf>
    <xf numFmtId="0" fontId="8" fillId="3" borderId="7" xfId="0" applyFont="1" applyFill="1" applyBorder="1" applyAlignment="1" applyProtection="1">
      <alignment horizontal="center" vertical="center"/>
      <protection hidden="1"/>
    </xf>
    <xf numFmtId="0" fontId="8" fillId="3" borderId="8" xfId="0" applyFont="1" applyFill="1" applyBorder="1" applyAlignment="1" applyProtection="1">
      <alignment horizontal="center" vertical="center"/>
      <protection hidden="1"/>
    </xf>
    <xf numFmtId="0" fontId="8" fillId="3" borderId="10" xfId="0" applyFont="1" applyFill="1" applyBorder="1" applyAlignment="1" applyProtection="1">
      <alignment horizontal="center" vertical="center"/>
      <protection hidden="1"/>
    </xf>
    <xf numFmtId="0" fontId="8" fillId="3" borderId="11" xfId="0" applyFont="1" applyFill="1" applyBorder="1" applyAlignment="1" applyProtection="1">
      <alignment horizontal="center" vertical="center"/>
      <protection hidden="1"/>
    </xf>
    <xf numFmtId="0" fontId="8" fillId="3" borderId="10" xfId="0" applyFont="1" applyFill="1" applyBorder="1" applyAlignment="1" applyProtection="1">
      <alignment horizontal="center"/>
      <protection hidden="1"/>
    </xf>
    <xf numFmtId="0" fontId="8" fillId="3" borderId="11" xfId="0" applyFont="1" applyFill="1" applyBorder="1" applyAlignment="1" applyProtection="1">
      <alignment horizontal="center"/>
      <protection hidden="1"/>
    </xf>
    <xf numFmtId="0" fontId="17" fillId="3" borderId="0" xfId="0" applyFont="1" applyFill="1" applyAlignment="1" applyProtection="1">
      <protection locked="0" hidden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C2DDB1"/>
      <color rgb="FF91BCE3"/>
      <color rgb="FFFFE69F"/>
      <color rgb="FF82B7E2"/>
      <color rgb="FFF391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hyperlink" Target="https://www.facebook.com/saystorymedia" TargetMode="External"/><Relationship Id="rId6" Type="http://schemas.openxmlformats.org/officeDocument/2006/relationships/image" Target="../media/image4.tmp"/><Relationship Id="rId5" Type="http://schemas.openxmlformats.org/officeDocument/2006/relationships/image" Target="../media/image3.jpeg"/><Relationship Id="rId4" Type="http://schemas.openxmlformats.org/officeDocument/2006/relationships/hyperlink" Target="https://www.youtube.com/channel/UCndGqaAp4Z7N3tlvJE578mw/video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84044</xdr:colOff>
      <xdr:row>14</xdr:row>
      <xdr:rowOff>84044</xdr:rowOff>
    </xdr:from>
    <xdr:to>
      <xdr:col>20</xdr:col>
      <xdr:colOff>104231</xdr:colOff>
      <xdr:row>20</xdr:row>
      <xdr:rowOff>112059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AD4B2A-4783-48CF-84A0-DE77AD2FC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4779" y="3399118"/>
          <a:ext cx="1383570" cy="14100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504265</xdr:colOff>
      <xdr:row>14</xdr:row>
      <xdr:rowOff>84045</xdr:rowOff>
    </xdr:from>
    <xdr:to>
      <xdr:col>17</xdr:col>
      <xdr:colOff>644338</xdr:colOff>
      <xdr:row>20</xdr:row>
      <xdr:rowOff>123061</xdr:rowOff>
    </xdr:to>
    <xdr:pic>
      <xdr:nvPicPr>
        <xdr:cNvPr id="3" name="รูปภาพ 2" descr="No photo description available.">
          <a:extLst>
            <a:ext uri="{FF2B5EF4-FFF2-40B4-BE49-F238E27FC236}">
              <a16:creationId xmlns:a16="http://schemas.microsoft.com/office/drawing/2014/main" id="{53D30F31-4109-49EA-96AE-DAE5F2D89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9927" y="3399119"/>
          <a:ext cx="1503455" cy="142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102721</xdr:colOff>
      <xdr:row>20</xdr:row>
      <xdr:rowOff>168089</xdr:rowOff>
    </xdr:from>
    <xdr:to>
      <xdr:col>20</xdr:col>
      <xdr:colOff>141235</xdr:colOff>
      <xdr:row>26</xdr:row>
      <xdr:rowOff>214780</xdr:rowOff>
    </xdr:to>
    <xdr:pic>
      <xdr:nvPicPr>
        <xdr:cNvPr id="5" name="รูปภาพ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EBF0710-76EF-451A-87D0-C97A4AC47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3456" y="4865221"/>
          <a:ext cx="1401897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522940</xdr:colOff>
      <xdr:row>21</xdr:row>
      <xdr:rowOff>37353</xdr:rowOff>
    </xdr:from>
    <xdr:to>
      <xdr:col>17</xdr:col>
      <xdr:colOff>661139</xdr:colOff>
      <xdr:row>26</xdr:row>
      <xdr:rowOff>102720</xdr:rowOff>
    </xdr:to>
    <xdr:pic>
      <xdr:nvPicPr>
        <xdr:cNvPr id="7" name="รูปภาพ 6">
          <a:extLst>
            <a:ext uri="{FF2B5EF4-FFF2-40B4-BE49-F238E27FC236}">
              <a16:creationId xmlns:a16="http://schemas.microsoft.com/office/drawing/2014/main" id="{E63EF1B3-32AD-44C8-A14A-CDC49CEC5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8602" y="4986618"/>
          <a:ext cx="1501581" cy="11952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14</xdr:row>
      <xdr:rowOff>38100</xdr:rowOff>
    </xdr:from>
    <xdr:to>
      <xdr:col>8</xdr:col>
      <xdr:colOff>200025</xdr:colOff>
      <xdr:row>14</xdr:row>
      <xdr:rowOff>209550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8E18683F-0562-40CB-A2F3-938B21C8EC36}"/>
            </a:ext>
          </a:extLst>
        </xdr:cNvPr>
        <xdr:cNvSpPr/>
      </xdr:nvSpPr>
      <xdr:spPr>
        <a:xfrm>
          <a:off x="2143125" y="3419475"/>
          <a:ext cx="161925" cy="17145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12</xdr:col>
      <xdr:colOff>28575</xdr:colOff>
      <xdr:row>14</xdr:row>
      <xdr:rowOff>38100</xdr:rowOff>
    </xdr:from>
    <xdr:to>
      <xdr:col>12</xdr:col>
      <xdr:colOff>190500</xdr:colOff>
      <xdr:row>14</xdr:row>
      <xdr:rowOff>209550</xdr:rowOff>
    </xdr:to>
    <xdr:sp macro="" textlink="">
      <xdr:nvSpPr>
        <xdr:cNvPr id="4" name="สี่เหลี่ยมผืนผ้า 3">
          <a:extLst>
            <a:ext uri="{FF2B5EF4-FFF2-40B4-BE49-F238E27FC236}">
              <a16:creationId xmlns:a16="http://schemas.microsoft.com/office/drawing/2014/main" id="{7838F79A-7DFA-4016-848A-33160484D330}"/>
            </a:ext>
          </a:extLst>
        </xdr:cNvPr>
        <xdr:cNvSpPr/>
      </xdr:nvSpPr>
      <xdr:spPr>
        <a:xfrm>
          <a:off x="4438650" y="3419475"/>
          <a:ext cx="161925" cy="17145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38</xdr:col>
      <xdr:colOff>38100</xdr:colOff>
      <xdr:row>14</xdr:row>
      <xdr:rowOff>38100</xdr:rowOff>
    </xdr:from>
    <xdr:to>
      <xdr:col>38</xdr:col>
      <xdr:colOff>200025</xdr:colOff>
      <xdr:row>14</xdr:row>
      <xdr:rowOff>209550</xdr:rowOff>
    </xdr:to>
    <xdr:sp macro="" textlink="">
      <xdr:nvSpPr>
        <xdr:cNvPr id="11" name="สี่เหลี่ยมผืนผ้า 10">
          <a:extLst>
            <a:ext uri="{FF2B5EF4-FFF2-40B4-BE49-F238E27FC236}">
              <a16:creationId xmlns:a16="http://schemas.microsoft.com/office/drawing/2014/main" id="{42868B30-88A1-46BA-9500-FD922B60C9D3}"/>
            </a:ext>
          </a:extLst>
        </xdr:cNvPr>
        <xdr:cNvSpPr/>
      </xdr:nvSpPr>
      <xdr:spPr>
        <a:xfrm>
          <a:off x="1866462" y="3169307"/>
          <a:ext cx="161925" cy="17145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42</xdr:col>
      <xdr:colOff>28575</xdr:colOff>
      <xdr:row>14</xdr:row>
      <xdr:rowOff>38100</xdr:rowOff>
    </xdr:from>
    <xdr:to>
      <xdr:col>42</xdr:col>
      <xdr:colOff>190500</xdr:colOff>
      <xdr:row>14</xdr:row>
      <xdr:rowOff>209550</xdr:rowOff>
    </xdr:to>
    <xdr:sp macro="" textlink="">
      <xdr:nvSpPr>
        <xdr:cNvPr id="12" name="สี่เหลี่ยมผืนผ้า 11">
          <a:extLst>
            <a:ext uri="{FF2B5EF4-FFF2-40B4-BE49-F238E27FC236}">
              <a16:creationId xmlns:a16="http://schemas.microsoft.com/office/drawing/2014/main" id="{CC7A43F1-DA3F-41E6-A83C-092A53F00A42}"/>
            </a:ext>
          </a:extLst>
        </xdr:cNvPr>
        <xdr:cNvSpPr/>
      </xdr:nvSpPr>
      <xdr:spPr>
        <a:xfrm>
          <a:off x="3575816" y="3169307"/>
          <a:ext cx="161925" cy="17145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68</xdr:col>
      <xdr:colOff>38100</xdr:colOff>
      <xdr:row>14</xdr:row>
      <xdr:rowOff>38100</xdr:rowOff>
    </xdr:from>
    <xdr:to>
      <xdr:col>68</xdr:col>
      <xdr:colOff>200025</xdr:colOff>
      <xdr:row>14</xdr:row>
      <xdr:rowOff>209550</xdr:rowOff>
    </xdr:to>
    <xdr:sp macro="" textlink="">
      <xdr:nvSpPr>
        <xdr:cNvPr id="13" name="สี่เหลี่ยมผืนผ้า 12">
          <a:extLst>
            <a:ext uri="{FF2B5EF4-FFF2-40B4-BE49-F238E27FC236}">
              <a16:creationId xmlns:a16="http://schemas.microsoft.com/office/drawing/2014/main" id="{2ED76D5E-2AA4-453E-BBAC-4E5151FAC0A2}"/>
            </a:ext>
          </a:extLst>
        </xdr:cNvPr>
        <xdr:cNvSpPr/>
      </xdr:nvSpPr>
      <xdr:spPr>
        <a:xfrm>
          <a:off x="14993445" y="3169307"/>
          <a:ext cx="161925" cy="17145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72</xdr:col>
      <xdr:colOff>28575</xdr:colOff>
      <xdr:row>14</xdr:row>
      <xdr:rowOff>38100</xdr:rowOff>
    </xdr:from>
    <xdr:to>
      <xdr:col>72</xdr:col>
      <xdr:colOff>190500</xdr:colOff>
      <xdr:row>14</xdr:row>
      <xdr:rowOff>209550</xdr:rowOff>
    </xdr:to>
    <xdr:sp macro="" textlink="">
      <xdr:nvSpPr>
        <xdr:cNvPr id="14" name="สี่เหลี่ยมผืนผ้า 13">
          <a:extLst>
            <a:ext uri="{FF2B5EF4-FFF2-40B4-BE49-F238E27FC236}">
              <a16:creationId xmlns:a16="http://schemas.microsoft.com/office/drawing/2014/main" id="{3671BE78-A803-499A-AEB1-A41B9223B907}"/>
            </a:ext>
          </a:extLst>
        </xdr:cNvPr>
        <xdr:cNvSpPr/>
      </xdr:nvSpPr>
      <xdr:spPr>
        <a:xfrm>
          <a:off x="16702799" y="3169307"/>
          <a:ext cx="161925" cy="17145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14</xdr:row>
      <xdr:rowOff>38100</xdr:rowOff>
    </xdr:from>
    <xdr:to>
      <xdr:col>4</xdr:col>
      <xdr:colOff>200025</xdr:colOff>
      <xdr:row>14</xdr:row>
      <xdr:rowOff>209550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2AE366CE-22FF-4678-B8F9-FE56D5D2723B}"/>
            </a:ext>
          </a:extLst>
        </xdr:cNvPr>
        <xdr:cNvSpPr/>
      </xdr:nvSpPr>
      <xdr:spPr>
        <a:xfrm>
          <a:off x="1876425" y="3171825"/>
          <a:ext cx="161925" cy="17145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10</xdr:col>
      <xdr:colOff>285750</xdr:colOff>
      <xdr:row>14</xdr:row>
      <xdr:rowOff>28575</xdr:rowOff>
    </xdr:from>
    <xdr:to>
      <xdr:col>10</xdr:col>
      <xdr:colOff>447675</xdr:colOff>
      <xdr:row>14</xdr:row>
      <xdr:rowOff>200025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1E4834C3-7FA5-4B37-83E7-3A49924D8895}"/>
            </a:ext>
          </a:extLst>
        </xdr:cNvPr>
        <xdr:cNvSpPr/>
      </xdr:nvSpPr>
      <xdr:spPr>
        <a:xfrm>
          <a:off x="3371850" y="3200400"/>
          <a:ext cx="161925" cy="17145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10</xdr:col>
      <xdr:colOff>23422</xdr:colOff>
      <xdr:row>27</xdr:row>
      <xdr:rowOff>15615</xdr:rowOff>
    </xdr:from>
    <xdr:to>
      <xdr:col>10</xdr:col>
      <xdr:colOff>218606</xdr:colOff>
      <xdr:row>27</xdr:row>
      <xdr:rowOff>210799</xdr:rowOff>
    </xdr:to>
    <xdr:sp macro="" textlink="">
      <xdr:nvSpPr>
        <xdr:cNvPr id="8" name="สี่เหลี่ยมผืนผ้า 7">
          <a:extLst>
            <a:ext uri="{FF2B5EF4-FFF2-40B4-BE49-F238E27FC236}">
              <a16:creationId xmlns:a16="http://schemas.microsoft.com/office/drawing/2014/main" id="{F3011C8F-FC99-488A-BAEE-6540C7FB9ECE}"/>
            </a:ext>
          </a:extLst>
        </xdr:cNvPr>
        <xdr:cNvSpPr/>
      </xdr:nvSpPr>
      <xdr:spPr>
        <a:xfrm>
          <a:off x="2919959" y="5980451"/>
          <a:ext cx="195184" cy="19518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12</xdr:col>
      <xdr:colOff>35290</xdr:colOff>
      <xdr:row>27</xdr:row>
      <xdr:rowOff>19675</xdr:rowOff>
    </xdr:from>
    <xdr:to>
      <xdr:col>12</xdr:col>
      <xdr:colOff>230474</xdr:colOff>
      <xdr:row>27</xdr:row>
      <xdr:rowOff>214859</xdr:rowOff>
    </xdr:to>
    <xdr:sp macro="" textlink="">
      <xdr:nvSpPr>
        <xdr:cNvPr id="9" name="สี่เหลี่ยมผืนผ้า 8">
          <a:extLst>
            <a:ext uri="{FF2B5EF4-FFF2-40B4-BE49-F238E27FC236}">
              <a16:creationId xmlns:a16="http://schemas.microsoft.com/office/drawing/2014/main" id="{8365AA59-7FE7-4A4D-B6DE-62033504A5CD}"/>
            </a:ext>
          </a:extLst>
        </xdr:cNvPr>
        <xdr:cNvSpPr/>
      </xdr:nvSpPr>
      <xdr:spPr>
        <a:xfrm>
          <a:off x="4266888" y="5984511"/>
          <a:ext cx="195184" cy="19518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oneCellAnchor>
    <xdr:from>
      <xdr:col>12</xdr:col>
      <xdr:colOff>429405</xdr:colOff>
      <xdr:row>1</xdr:row>
      <xdr:rowOff>218606</xdr:rowOff>
    </xdr:from>
    <xdr:ext cx="1569660" cy="334900"/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389ABCA5-AC57-432A-9D2E-C1EF27904EB3}"/>
            </a:ext>
          </a:extLst>
        </xdr:cNvPr>
        <xdr:cNvSpPr txBox="1"/>
      </xdr:nvSpPr>
      <xdr:spPr>
        <a:xfrm>
          <a:off x="4856188" y="484057"/>
          <a:ext cx="1569660" cy="3349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1400">
              <a:latin typeface="Angsana New" panose="02020603050405020304" pitchFamily="18" charset="-34"/>
              <a:cs typeface="Angsana New" panose="02020603050405020304" pitchFamily="18" charset="-34"/>
            </a:rPr>
            <a:t>สำหรับกรรมการประเมิน </a:t>
          </a:r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PA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6BD74-8D78-4A2F-8CB3-5D4A471C9C21}">
  <sheetPr>
    <tabColor rgb="FFFF0000"/>
  </sheetPr>
  <dimension ref="A1:Z67"/>
  <sheetViews>
    <sheetView zoomScale="102" workbookViewId="0">
      <selection activeCell="E17" sqref="E17:F17"/>
    </sheetView>
  </sheetViews>
  <sheetFormatPr defaultColWidth="0" defaultRowHeight="21.75" zeroHeight="1"/>
  <cols>
    <col min="1" max="1" width="2.75" style="2" customWidth="1"/>
    <col min="2" max="2" width="7.5" style="2" customWidth="1"/>
    <col min="3" max="4" width="1.625" style="2" customWidth="1"/>
    <col min="5" max="5" width="2.375" style="2" customWidth="1"/>
    <col min="6" max="7" width="9" style="2" customWidth="1"/>
    <col min="8" max="8" width="1.625" style="2" customWidth="1"/>
    <col min="9" max="13" width="9" style="2" customWidth="1"/>
    <col min="14" max="14" width="2.75" style="2" customWidth="1"/>
    <col min="15" max="22" width="9" style="2" customWidth="1"/>
    <col min="23" max="16384" width="9" style="2" hidden="1"/>
  </cols>
  <sheetData>
    <row r="1" spans="1:26" ht="13.5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6" ht="20.100000000000001" customHeight="1">
      <c r="A2" s="6"/>
      <c r="B2" s="110" t="s">
        <v>0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29"/>
      <c r="N2" s="6"/>
      <c r="O2" s="6"/>
      <c r="P2" s="6"/>
      <c r="Q2" s="6"/>
      <c r="R2" s="6"/>
      <c r="S2" s="6"/>
      <c r="T2" s="6"/>
      <c r="U2" s="6"/>
      <c r="V2" s="6"/>
    </row>
    <row r="3" spans="1:26" ht="20.100000000000001" customHeight="1">
      <c r="A3" s="6"/>
      <c r="B3" s="8" t="s">
        <v>1</v>
      </c>
      <c r="C3" s="5"/>
      <c r="D3" s="5"/>
      <c r="E3" s="5"/>
      <c r="F3" s="98">
        <v>2565</v>
      </c>
      <c r="G3" s="5"/>
      <c r="H3" s="5"/>
      <c r="I3" s="5"/>
      <c r="J3" s="5"/>
      <c r="K3" s="5"/>
      <c r="L3" s="5"/>
      <c r="M3" s="5"/>
      <c r="N3" s="6"/>
      <c r="O3" s="6"/>
      <c r="P3" s="107" t="s">
        <v>2</v>
      </c>
      <c r="Q3" s="107"/>
      <c r="R3" s="107"/>
      <c r="S3" s="107"/>
      <c r="T3" s="107"/>
      <c r="U3" s="107"/>
      <c r="V3" s="6"/>
    </row>
    <row r="4" spans="1:26" ht="20.100000000000001" customHeight="1">
      <c r="A4" s="6"/>
      <c r="B4" s="9" t="s">
        <v>3</v>
      </c>
      <c r="C4" s="5"/>
      <c r="D4" s="5"/>
      <c r="E4" s="5"/>
      <c r="F4" s="5"/>
      <c r="G4" s="8" t="s">
        <v>4</v>
      </c>
      <c r="H4" s="5"/>
      <c r="I4" s="5"/>
      <c r="J4" s="5"/>
      <c r="K4" s="5"/>
      <c r="L4" s="5"/>
      <c r="M4" s="5"/>
      <c r="N4" s="6"/>
      <c r="O4" s="6"/>
      <c r="P4" s="2" t="s">
        <v>5</v>
      </c>
      <c r="V4" s="6"/>
    </row>
    <row r="5" spans="1:26" ht="20.100000000000001" customHeight="1">
      <c r="A5" s="6"/>
      <c r="B5" s="5"/>
      <c r="C5" s="8"/>
      <c r="D5" s="10" t="s">
        <v>6</v>
      </c>
      <c r="E5" s="11"/>
      <c r="F5" s="98">
        <v>1</v>
      </c>
      <c r="G5" s="10" t="s">
        <v>6</v>
      </c>
      <c r="H5" s="11"/>
      <c r="I5" s="98">
        <v>30</v>
      </c>
      <c r="J5" s="5"/>
      <c r="K5" s="5"/>
      <c r="L5" s="5"/>
      <c r="M5" s="5"/>
      <c r="N5" s="6"/>
      <c r="O5" s="6"/>
      <c r="P5" s="2" t="s">
        <v>7</v>
      </c>
      <c r="V5" s="6"/>
    </row>
    <row r="6" spans="1:26" ht="20.100000000000001" customHeight="1">
      <c r="A6" s="6"/>
      <c r="B6" s="5"/>
      <c r="C6" s="8"/>
      <c r="D6" s="10" t="s">
        <v>8</v>
      </c>
      <c r="E6" s="11"/>
      <c r="F6" s="98" t="s">
        <v>9</v>
      </c>
      <c r="G6" s="10" t="s">
        <v>8</v>
      </c>
      <c r="H6" s="11"/>
      <c r="I6" s="98" t="s">
        <v>10</v>
      </c>
      <c r="J6" s="5"/>
      <c r="K6" s="5"/>
      <c r="L6" s="5"/>
      <c r="M6" s="5"/>
      <c r="N6" s="6"/>
      <c r="O6" s="6"/>
      <c r="P6" s="2" t="s">
        <v>11</v>
      </c>
      <c r="V6" s="6"/>
    </row>
    <row r="7" spans="1:26" ht="20.100000000000001" customHeight="1">
      <c r="A7" s="6"/>
      <c r="B7" s="5"/>
      <c r="C7" s="8"/>
      <c r="D7" s="10" t="s">
        <v>12</v>
      </c>
      <c r="E7" s="11"/>
      <c r="F7" s="98">
        <v>2564</v>
      </c>
      <c r="G7" s="10" t="s">
        <v>12</v>
      </c>
      <c r="H7" s="11"/>
      <c r="I7" s="98">
        <v>2565</v>
      </c>
      <c r="J7" s="5"/>
      <c r="K7" s="5"/>
      <c r="L7" s="5"/>
      <c r="M7" s="5"/>
      <c r="N7" s="6"/>
      <c r="O7" s="6"/>
      <c r="P7" s="2" t="s">
        <v>13</v>
      </c>
      <c r="V7" s="6"/>
    </row>
    <row r="8" spans="1:26" ht="9.9499999999999993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6" ht="20.100000000000001" customHeight="1">
      <c r="A9" s="6"/>
      <c r="B9" s="14" t="s">
        <v>14</v>
      </c>
      <c r="C9" s="15"/>
      <c r="D9" s="15"/>
      <c r="E9" s="15"/>
      <c r="F9" s="15"/>
      <c r="G9" s="15"/>
      <c r="H9" s="15"/>
      <c r="I9" s="15"/>
      <c r="J9" s="15"/>
      <c r="K9" s="14" t="s">
        <v>15</v>
      </c>
      <c r="L9" s="15"/>
      <c r="M9" s="15"/>
      <c r="N9" s="6"/>
      <c r="O9" s="6"/>
      <c r="P9" s="107" t="s">
        <v>16</v>
      </c>
      <c r="Q9" s="107"/>
      <c r="R9" s="107"/>
      <c r="S9" s="107"/>
      <c r="T9" s="107"/>
      <c r="U9" s="107"/>
      <c r="V9" s="96"/>
      <c r="W9" s="95"/>
      <c r="X9" s="95"/>
      <c r="Y9" s="95"/>
      <c r="Z9" s="95"/>
    </row>
    <row r="10" spans="1:26" ht="20.100000000000001" customHeight="1">
      <c r="A10" s="6"/>
      <c r="B10" s="12" t="s">
        <v>17</v>
      </c>
      <c r="C10" s="13"/>
      <c r="D10" s="13"/>
      <c r="E10" s="109"/>
      <c r="F10" s="109"/>
      <c r="G10" s="102"/>
      <c r="H10" s="102"/>
      <c r="I10" s="102"/>
      <c r="J10" s="102"/>
      <c r="K10" s="100"/>
      <c r="L10" s="2" t="s">
        <v>18</v>
      </c>
      <c r="N10" s="6"/>
      <c r="O10" s="6"/>
      <c r="Q10" s="2" t="s">
        <v>19</v>
      </c>
      <c r="V10" s="6"/>
      <c r="W10" s="94"/>
      <c r="X10" s="94"/>
      <c r="Y10" s="94"/>
      <c r="Z10" s="94"/>
    </row>
    <row r="11" spans="1:26" ht="20.100000000000001" customHeight="1">
      <c r="A11" s="6"/>
      <c r="B11" s="12" t="s">
        <v>20</v>
      </c>
      <c r="C11" s="13"/>
      <c r="D11" s="13"/>
      <c r="E11" s="109"/>
      <c r="F11" s="109"/>
      <c r="G11" s="109"/>
      <c r="H11" s="109"/>
      <c r="I11" s="109"/>
      <c r="J11" s="101"/>
      <c r="K11" s="100"/>
      <c r="L11" s="2" t="s">
        <v>21</v>
      </c>
      <c r="N11" s="6"/>
      <c r="O11" s="6"/>
      <c r="Q11" s="2" t="s">
        <v>22</v>
      </c>
      <c r="V11" s="6"/>
      <c r="W11" s="94"/>
      <c r="X11" s="94"/>
      <c r="Y11" s="94"/>
      <c r="Z11" s="94"/>
    </row>
    <row r="12" spans="1:26" ht="20.100000000000001" customHeight="1">
      <c r="A12" s="6"/>
      <c r="B12" s="12" t="s">
        <v>23</v>
      </c>
      <c r="C12" s="13"/>
      <c r="D12" s="13"/>
      <c r="E12" s="109"/>
      <c r="F12" s="109"/>
      <c r="G12" s="109"/>
      <c r="H12" s="109"/>
      <c r="I12" s="109"/>
      <c r="J12" s="101"/>
      <c r="K12" s="13"/>
      <c r="L12" s="13"/>
      <c r="M12" s="13"/>
      <c r="N12" s="6"/>
      <c r="O12" s="6"/>
      <c r="Q12" s="2" t="s">
        <v>24</v>
      </c>
      <c r="V12" s="6"/>
      <c r="W12" s="94"/>
      <c r="X12" s="94"/>
      <c r="Y12" s="94"/>
      <c r="Z12" s="94"/>
    </row>
    <row r="13" spans="1:26" ht="20.100000000000001" customHeight="1">
      <c r="A13" s="6"/>
      <c r="B13" s="12" t="s">
        <v>25</v>
      </c>
      <c r="C13" s="13"/>
      <c r="D13" s="13"/>
      <c r="E13" s="109"/>
      <c r="F13" s="109"/>
      <c r="G13" s="109"/>
      <c r="H13" s="109"/>
      <c r="I13" s="109"/>
      <c r="J13" s="101"/>
      <c r="K13" s="13"/>
      <c r="L13" s="13"/>
      <c r="M13" s="13"/>
      <c r="N13" s="6"/>
      <c r="O13" s="6"/>
      <c r="Q13" s="2" t="s">
        <v>26</v>
      </c>
      <c r="V13" s="6"/>
      <c r="W13" s="94"/>
      <c r="X13" s="94"/>
      <c r="Y13" s="94"/>
      <c r="Z13" s="94"/>
    </row>
    <row r="14" spans="1:26" ht="20.100000000000001" customHeight="1">
      <c r="A14" s="6"/>
      <c r="B14" s="12" t="s">
        <v>27</v>
      </c>
      <c r="C14" s="13"/>
      <c r="D14" s="13"/>
      <c r="E14" s="109"/>
      <c r="F14" s="109"/>
      <c r="G14" s="109"/>
      <c r="H14" s="109"/>
      <c r="I14" s="109"/>
      <c r="J14" s="101"/>
      <c r="K14" s="13"/>
      <c r="L14" s="13"/>
      <c r="M14" s="13"/>
      <c r="N14" s="6"/>
      <c r="O14" s="6"/>
      <c r="P14"/>
      <c r="V14" s="6"/>
      <c r="W14" s="94"/>
      <c r="X14" s="94"/>
      <c r="Y14" s="94"/>
      <c r="Z14" s="94"/>
    </row>
    <row r="15" spans="1:26" ht="20.100000000000001" customHeight="1">
      <c r="A15" s="6"/>
      <c r="B15" s="12" t="s">
        <v>28</v>
      </c>
      <c r="C15" s="13"/>
      <c r="D15" s="13"/>
      <c r="E15" s="108"/>
      <c r="F15" s="108"/>
      <c r="G15" s="108"/>
      <c r="H15" s="108"/>
      <c r="I15" s="108"/>
      <c r="J15" s="101"/>
      <c r="K15" s="13"/>
      <c r="L15" s="13"/>
      <c r="M15" s="13"/>
      <c r="N15" s="6"/>
      <c r="O15" s="6"/>
      <c r="P15" s="6"/>
      <c r="Q15" s="6"/>
      <c r="R15" s="6"/>
      <c r="S15" s="6"/>
      <c r="T15" s="6"/>
      <c r="U15" s="6"/>
      <c r="V15" s="6"/>
    </row>
    <row r="16" spans="1:26" ht="20.100000000000001" customHeight="1">
      <c r="A16" s="6"/>
      <c r="B16" s="12" t="s">
        <v>29</v>
      </c>
      <c r="C16" s="13"/>
      <c r="D16" s="13"/>
      <c r="E16" s="13"/>
      <c r="F16" s="13"/>
      <c r="G16" s="99">
        <v>1</v>
      </c>
      <c r="H16" s="99"/>
      <c r="I16" s="13"/>
      <c r="J16" s="13"/>
      <c r="K16" s="13"/>
      <c r="L16" s="13"/>
      <c r="M16" s="13"/>
      <c r="N16" s="6"/>
      <c r="O16" s="6"/>
      <c r="P16" s="6"/>
      <c r="Q16" s="6"/>
      <c r="R16" s="6"/>
      <c r="S16" s="6"/>
      <c r="T16" s="6"/>
      <c r="U16" s="6"/>
      <c r="V16" s="6"/>
    </row>
    <row r="17" spans="1:22" ht="20.100000000000001" customHeight="1">
      <c r="A17" s="6"/>
      <c r="B17" s="12" t="s">
        <v>30</v>
      </c>
      <c r="C17" s="13"/>
      <c r="D17" s="13"/>
      <c r="E17" s="111"/>
      <c r="F17" s="111"/>
      <c r="G17" s="12" t="s">
        <v>31</v>
      </c>
      <c r="H17" s="13"/>
      <c r="I17" s="13"/>
      <c r="J17" s="13"/>
      <c r="K17" s="13"/>
      <c r="L17" s="13"/>
      <c r="M17" s="13"/>
      <c r="N17" s="6"/>
      <c r="O17" s="6"/>
      <c r="P17" s="6"/>
      <c r="Q17" s="6"/>
      <c r="R17" s="6"/>
      <c r="S17" s="6"/>
      <c r="T17" s="6"/>
      <c r="U17" s="6"/>
      <c r="V17" s="6"/>
    </row>
    <row r="18" spans="1:22" ht="9.9499999999999993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20.100000000000001" customHeight="1">
      <c r="A19" s="6"/>
      <c r="B19" s="16" t="s">
        <v>32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6"/>
      <c r="O19" s="6"/>
      <c r="P19" s="6"/>
      <c r="Q19" s="6"/>
      <c r="R19" s="6"/>
      <c r="S19" s="6"/>
      <c r="T19" s="6"/>
      <c r="U19" s="6"/>
      <c r="V19" s="6"/>
    </row>
    <row r="20" spans="1:22" ht="20.100000000000001" customHeight="1">
      <c r="A20" s="6"/>
      <c r="B20" s="23" t="s">
        <v>33</v>
      </c>
      <c r="C20" s="24"/>
      <c r="D20" s="24"/>
      <c r="E20" s="24"/>
      <c r="F20" s="24"/>
      <c r="G20" s="25" t="s">
        <v>34</v>
      </c>
      <c r="H20" s="26"/>
      <c r="I20" s="26"/>
      <c r="J20" s="26"/>
      <c r="K20" s="27" t="s">
        <v>35</v>
      </c>
      <c r="L20" s="28"/>
      <c r="M20" s="28"/>
      <c r="N20" s="6"/>
      <c r="O20" s="6"/>
      <c r="P20" s="6"/>
      <c r="Q20" s="6"/>
      <c r="R20" s="6"/>
      <c r="S20" s="6"/>
      <c r="T20" s="6"/>
      <c r="U20" s="6"/>
      <c r="V20" s="6"/>
    </row>
    <row r="21" spans="1:22" ht="20.100000000000001" customHeight="1">
      <c r="A21" s="6"/>
      <c r="B21" s="21" t="s">
        <v>17</v>
      </c>
      <c r="C21" s="20"/>
      <c r="D21" s="150"/>
      <c r="E21" s="150"/>
      <c r="F21" s="150"/>
      <c r="G21" s="22" t="s">
        <v>17</v>
      </c>
      <c r="H21" s="13"/>
      <c r="I21" s="99"/>
      <c r="J21" s="103"/>
      <c r="K21" s="10" t="s">
        <v>17</v>
      </c>
      <c r="L21" s="98"/>
      <c r="M21" s="103"/>
      <c r="N21" s="7"/>
      <c r="O21" s="6"/>
      <c r="P21" s="6"/>
      <c r="Q21" s="6"/>
      <c r="R21" s="6"/>
      <c r="S21" s="6"/>
      <c r="T21" s="6"/>
      <c r="U21" s="6"/>
      <c r="V21" s="6"/>
    </row>
    <row r="22" spans="1:22" ht="20.100000000000001" customHeight="1">
      <c r="A22" s="6"/>
      <c r="B22" s="21" t="s">
        <v>20</v>
      </c>
      <c r="C22" s="20"/>
      <c r="D22" s="150"/>
      <c r="E22" s="150"/>
      <c r="F22" s="150"/>
      <c r="G22" s="22" t="s">
        <v>20</v>
      </c>
      <c r="H22" s="13"/>
      <c r="I22" s="109"/>
      <c r="J22" s="109"/>
      <c r="K22" s="10" t="s">
        <v>20</v>
      </c>
      <c r="L22" s="109"/>
      <c r="M22" s="109"/>
      <c r="N22" s="6"/>
      <c r="O22" s="6"/>
      <c r="P22" s="6"/>
      <c r="Q22" s="6"/>
      <c r="R22" s="6"/>
      <c r="S22" s="6"/>
      <c r="T22" s="6"/>
      <c r="U22" s="6"/>
      <c r="V22" s="6"/>
    </row>
    <row r="23" spans="1:22" ht="20.100000000000001" customHeight="1">
      <c r="A23" s="6"/>
      <c r="B23" s="21" t="s">
        <v>23</v>
      </c>
      <c r="C23" s="20"/>
      <c r="D23" s="150"/>
      <c r="E23" s="150"/>
      <c r="F23" s="150"/>
      <c r="G23" s="22" t="s">
        <v>23</v>
      </c>
      <c r="H23" s="13"/>
      <c r="I23" s="109"/>
      <c r="J23" s="109"/>
      <c r="K23" s="10" t="s">
        <v>23</v>
      </c>
      <c r="L23" s="109"/>
      <c r="M23" s="109"/>
      <c r="N23" s="6"/>
      <c r="O23" s="6"/>
      <c r="P23" s="6"/>
      <c r="Q23"/>
      <c r="R23" s="6"/>
      <c r="S23" s="6"/>
      <c r="T23" s="6"/>
      <c r="U23" s="6"/>
      <c r="V23" s="6"/>
    </row>
    <row r="24" spans="1:22" ht="20.100000000000001" customHeight="1">
      <c r="A24" s="6"/>
      <c r="B24" s="21" t="s">
        <v>36</v>
      </c>
      <c r="C24" s="20"/>
      <c r="D24" s="112"/>
      <c r="E24" s="112"/>
      <c r="F24" s="112"/>
      <c r="G24" s="22" t="s">
        <v>36</v>
      </c>
      <c r="H24" s="13"/>
      <c r="I24" s="108"/>
      <c r="J24" s="108"/>
      <c r="K24" s="10" t="s">
        <v>36</v>
      </c>
      <c r="L24" s="108"/>
      <c r="M24" s="108"/>
      <c r="N24" s="6"/>
      <c r="O24" s="6"/>
      <c r="P24" s="6"/>
      <c r="Q24" s="6"/>
      <c r="R24" s="6"/>
      <c r="S24" s="6"/>
      <c r="T24" s="6"/>
      <c r="U24" s="6"/>
      <c r="V24" s="6"/>
    </row>
    <row r="25" spans="1:22" ht="9.9499999999999993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20.100000000000001" customHeight="1">
      <c r="A26" s="6"/>
      <c r="B26" s="18" t="s">
        <v>37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6"/>
      <c r="O26" s="6"/>
      <c r="P26" s="6"/>
      <c r="Q26" s="6"/>
      <c r="R26" s="97"/>
      <c r="S26" s="6"/>
      <c r="T26" s="6"/>
      <c r="U26" s="6"/>
      <c r="V26" s="6"/>
    </row>
    <row r="27" spans="1:22" ht="20.100000000000001" customHeight="1">
      <c r="A27" s="6"/>
      <c r="B27" s="4" t="s">
        <v>6</v>
      </c>
      <c r="C27" s="3"/>
      <c r="D27" s="109">
        <v>15</v>
      </c>
      <c r="E27" s="109"/>
      <c r="F27" s="109"/>
      <c r="G27" s="3"/>
      <c r="H27" s="3"/>
      <c r="I27" s="3"/>
      <c r="J27" s="3"/>
      <c r="K27" s="3"/>
      <c r="L27" s="3"/>
      <c r="M27" s="3"/>
      <c r="N27" s="6"/>
      <c r="O27" s="6"/>
      <c r="P27" s="6"/>
      <c r="Q27" s="6"/>
      <c r="R27" s="6"/>
      <c r="S27" s="6"/>
      <c r="T27" s="6"/>
      <c r="U27" s="6"/>
      <c r="V27" s="6"/>
    </row>
    <row r="28" spans="1:22" ht="20.100000000000001" customHeight="1">
      <c r="A28" s="6"/>
      <c r="B28" s="4" t="s">
        <v>8</v>
      </c>
      <c r="C28" s="3"/>
      <c r="D28" s="109" t="s">
        <v>10</v>
      </c>
      <c r="E28" s="109"/>
      <c r="F28" s="109"/>
      <c r="G28" s="3"/>
      <c r="H28" s="3"/>
      <c r="I28" s="3"/>
      <c r="J28" s="3"/>
      <c r="K28" s="3"/>
      <c r="L28" s="3"/>
      <c r="M28" s="3"/>
      <c r="N28" s="6"/>
      <c r="O28" s="6"/>
      <c r="P28" s="6"/>
      <c r="Q28" s="6"/>
      <c r="R28" s="6"/>
      <c r="S28" s="6"/>
      <c r="T28" s="6"/>
      <c r="U28" s="6"/>
      <c r="V28" s="6"/>
    </row>
    <row r="29" spans="1:22" ht="20.100000000000001" customHeight="1">
      <c r="A29" s="6"/>
      <c r="B29" s="4" t="s">
        <v>12</v>
      </c>
      <c r="C29" s="3"/>
      <c r="D29" s="109">
        <v>2565</v>
      </c>
      <c r="E29" s="109"/>
      <c r="F29" s="109"/>
      <c r="G29" s="3"/>
      <c r="H29" s="3"/>
      <c r="I29" s="3"/>
      <c r="J29" s="3"/>
      <c r="K29" s="3"/>
      <c r="L29" s="3"/>
      <c r="M29" s="3"/>
      <c r="N29" s="6"/>
      <c r="O29" s="6"/>
      <c r="P29" s="6"/>
      <c r="Q29" s="6"/>
      <c r="R29" s="6"/>
      <c r="S29" s="6"/>
      <c r="T29" s="6"/>
      <c r="U29" s="6"/>
      <c r="V29" s="6"/>
    </row>
    <row r="30" spans="1:22" ht="20.100000000000001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idden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22" hidden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idden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idden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idden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idden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idden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idden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idden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idden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idden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hidden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hidden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hidden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hidden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hidden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14" hidden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</row>
    <row r="48" spans="1:14" hidden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  <row r="49" spans="1:14" hidden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</row>
    <row r="50" spans="1:14" hidden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</row>
    <row r="51" spans="1:14" hidden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</row>
    <row r="52" spans="1:14" hidden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</row>
    <row r="53" spans="1:14" hidden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</row>
    <row r="54" spans="1:14" hidden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 hidden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  <row r="56" spans="1:14" hidden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  <row r="57" spans="1:14" hidden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</row>
    <row r="58" spans="1:14" hidden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</row>
    <row r="59" spans="1:14" hidden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</row>
    <row r="60" spans="1:14" hidden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</row>
    <row r="61" spans="1:14" hidden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</row>
    <row r="65" s="2" customFormat="1" hidden="1"/>
    <row r="66" s="2" customFormat="1" hidden="1"/>
    <row r="67" s="2" customFormat="1" hidden="1"/>
  </sheetData>
  <sheetProtection algorithmName="SHA-512" hashValue="/MWly4jJSdDjTsD9YeHhl8PGo7oe9npHMbyFbepWbdLnxkSbrhwwzU+7UimPIxicwDYKiu/EOFVyBrgvj+BENg==" saltValue="HfswOWei6m426szG9tQ9hQ==" spinCount="100000" sheet="1" objects="1" scenarios="1" selectLockedCells="1"/>
  <mergeCells count="23">
    <mergeCell ref="D29:F29"/>
    <mergeCell ref="I22:J22"/>
    <mergeCell ref="I23:J23"/>
    <mergeCell ref="I24:J24"/>
    <mergeCell ref="B2:L2"/>
    <mergeCell ref="L22:M22"/>
    <mergeCell ref="L23:M23"/>
    <mergeCell ref="L24:M24"/>
    <mergeCell ref="E17:F17"/>
    <mergeCell ref="D24:F24"/>
    <mergeCell ref="D23:F23"/>
    <mergeCell ref="D22:F22"/>
    <mergeCell ref="D21:F21"/>
    <mergeCell ref="E13:I13"/>
    <mergeCell ref="E10:F10"/>
    <mergeCell ref="E11:I11"/>
    <mergeCell ref="P3:U3"/>
    <mergeCell ref="P9:U9"/>
    <mergeCell ref="E15:I15"/>
    <mergeCell ref="D27:F27"/>
    <mergeCell ref="D28:F28"/>
    <mergeCell ref="E12:I12"/>
    <mergeCell ref="E14:I14"/>
  </mergeCells>
  <pageMargins left="0.7" right="0.7" top="0.75" bottom="0.75" header="0.3" footer="0.3"/>
  <pageSetup paperSize="9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DC9441E6-EB8E-45BF-B8B5-DC0773E59E2B}">
          <x14:formula1>
            <xm:f>db!$D$2:$D$32</xm:f>
          </x14:formula1>
          <xm:sqref>F5 I5 D27</xm:sqref>
        </x14:dataValidation>
        <x14:dataValidation type="list" allowBlank="1" showInputMessage="1" showErrorMessage="1" xr:uid="{7BDA25F8-394A-48A2-9CF0-F7DAB66ED5CE}">
          <x14:formula1>
            <xm:f>db!$E$2:$E$13</xm:f>
          </x14:formula1>
          <xm:sqref>F6 I6 D28</xm:sqref>
        </x14:dataValidation>
        <x14:dataValidation type="list" allowBlank="1" showInputMessage="1" showErrorMessage="1" xr:uid="{C94109E4-5BF1-4304-8B22-7CDE42BD6B08}">
          <x14:formula1>
            <xm:f>db!$A$2:$A$23</xm:f>
          </x14:formula1>
          <xm:sqref>F3 F7 I7 D29</xm:sqref>
        </x14:dataValidation>
        <x14:dataValidation type="list" allowBlank="1" showInputMessage="1" showErrorMessage="1" xr:uid="{1F21013B-E615-4F1C-817D-2E6F3F2ED1F5}">
          <x14:formula1>
            <xm:f>db!$F$2:$F$32</xm:f>
          </x14:formula1>
          <xm:sqref>E10 D21 I21 L21:M21</xm:sqref>
        </x14:dataValidation>
        <x14:dataValidation type="list" allowBlank="1" showInputMessage="1" showErrorMessage="1" xr:uid="{31CB1982-57F5-4B6E-9EAD-2E8B7C0691D6}">
          <x14:formula1>
            <xm:f>db!$C$2:$C$6</xm:f>
          </x14:formula1>
          <xm:sqref>G16</xm:sqref>
        </x14:dataValidation>
        <x14:dataValidation type="list" allowBlank="1" showInputMessage="1" showErrorMessage="1" xr:uid="{82510412-F575-4A18-BA74-70A55A2A6D19}">
          <x14:formula1>
            <xm:f>db!$B$2:$B$3</xm:f>
          </x14:formula1>
          <xm:sqref>K10:K11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3D434-76BF-41C7-B108-E9556300B4CE}">
  <sheetPr>
    <tabColor rgb="FF00B050"/>
  </sheetPr>
  <dimension ref="A1:CH155"/>
  <sheetViews>
    <sheetView topLeftCell="D1" zoomScale="87" zoomScaleNormal="87" workbookViewId="0">
      <pane ySplit="1" topLeftCell="A2" activePane="bottomLeft" state="frozen"/>
      <selection pane="bottomLeft" activeCell="BX110" sqref="BX110:BX112"/>
      <selection activeCell="E17" sqref="E17:F17"/>
    </sheetView>
  </sheetViews>
  <sheetFormatPr defaultColWidth="0" defaultRowHeight="21" zeroHeight="1"/>
  <cols>
    <col min="1" max="1" width="1.5" style="31" customWidth="1"/>
    <col min="2" max="2" width="2.75" style="31" customWidth="1"/>
    <col min="3" max="7" width="2.875" style="31" customWidth="1"/>
    <col min="8" max="8" width="5.5" style="31" customWidth="1"/>
    <col min="9" max="9" width="3.125" style="31" customWidth="1"/>
    <col min="10" max="10" width="8" style="31" customWidth="1"/>
    <col min="11" max="11" width="1.875" style="31" customWidth="1"/>
    <col min="12" max="12" width="9.5" style="31" customWidth="1"/>
    <col min="13" max="13" width="3.125" style="31" customWidth="1"/>
    <col min="14" max="14" width="8" style="31" customWidth="1"/>
    <col min="15" max="17" width="8.5" style="31" customWidth="1"/>
    <col min="18" max="18" width="8" style="31" customWidth="1"/>
    <col min="19" max="26" width="5.625" style="30" hidden="1" customWidth="1"/>
    <col min="27" max="30" width="9" style="31" hidden="1" customWidth="1"/>
    <col min="31" max="31" width="1.5" style="31" customWidth="1"/>
    <col min="32" max="32" width="2.75" style="31" customWidth="1"/>
    <col min="33" max="37" width="2.875" style="31" customWidth="1"/>
    <col min="38" max="38" width="5.5" style="31" customWidth="1"/>
    <col min="39" max="39" width="3.125" style="31" customWidth="1"/>
    <col min="40" max="40" width="8" style="31" customWidth="1"/>
    <col min="41" max="41" width="1.875" style="31" customWidth="1"/>
    <col min="42" max="42" width="9.5" style="31" customWidth="1"/>
    <col min="43" max="43" width="3.125" style="31" customWidth="1"/>
    <col min="44" max="44" width="8" style="31" customWidth="1"/>
    <col min="45" max="47" width="8.5" style="31" customWidth="1"/>
    <col min="48" max="48" width="8" style="31" customWidth="1"/>
    <col min="49" max="56" width="5.625" style="30" hidden="1" customWidth="1"/>
    <col min="57" max="60" width="9" style="31" hidden="1" customWidth="1"/>
    <col min="61" max="61" width="1.5" style="31" customWidth="1"/>
    <col min="62" max="62" width="2.75" style="31" customWidth="1"/>
    <col min="63" max="67" width="2.875" style="31" customWidth="1"/>
    <col min="68" max="68" width="5.5" style="31" customWidth="1"/>
    <col min="69" max="69" width="3.125" style="31" customWidth="1"/>
    <col min="70" max="70" width="8" style="31" customWidth="1"/>
    <col min="71" max="71" width="1.875" style="31" customWidth="1"/>
    <col min="72" max="72" width="9.5" style="31" customWidth="1"/>
    <col min="73" max="73" width="3.125" style="31" customWidth="1"/>
    <col min="74" max="74" width="8" style="31" customWidth="1"/>
    <col min="75" max="77" width="8.5" style="31" customWidth="1"/>
    <col min="78" max="78" width="8" style="31" customWidth="1"/>
    <col min="79" max="86" width="5.625" style="30" hidden="1" customWidth="1"/>
    <col min="87" max="16384" width="9" style="31" hidden="1"/>
  </cols>
  <sheetData>
    <row r="1" spans="1:78">
      <c r="A1" s="131" t="str">
        <f>"สำหรับกรรมการคนที่ 1"&amp; " "&amp;Home!D21&amp;Home!D22&amp;" "&amp;Home!D23&amp;" ประธานกรรมการ"</f>
        <v>สำหรับกรรมการคนที่ 1   ประธานกรรมการ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AE1" s="135" t="str">
        <f>"สำหรับกรรมการคนที่ 2"&amp; " "&amp;Home!I21&amp;Home!I22&amp;" "&amp;Home!I24&amp;" กรรมการ"</f>
        <v>สำหรับกรรมการคนที่ 2   กรรมการ</v>
      </c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  <c r="AU1" s="135"/>
      <c r="AV1" s="135"/>
      <c r="BI1" s="136" t="str">
        <f>"สำหรับกรรมการคนที่ 3"&amp; " "&amp;Home!L21&amp;Home!L22&amp;" "&amp;Home!L23&amp;" กรรมการ"</f>
        <v>สำหรับกรรมการคนที่ 3   กรรมการ</v>
      </c>
      <c r="BJ1" s="136"/>
      <c r="BK1" s="136"/>
      <c r="BL1" s="136"/>
      <c r="BM1" s="136"/>
      <c r="BN1" s="136"/>
      <c r="BO1" s="136"/>
      <c r="BP1" s="136"/>
      <c r="BQ1" s="136"/>
      <c r="BR1" s="136"/>
      <c r="BS1" s="136"/>
      <c r="BT1" s="136"/>
      <c r="BU1" s="136"/>
      <c r="BV1" s="136"/>
      <c r="BW1" s="136"/>
      <c r="BX1" s="136"/>
      <c r="BY1" s="136"/>
      <c r="BZ1" s="136"/>
    </row>
    <row r="2" spans="1:78" ht="18.95" customHeight="1">
      <c r="A2" s="34"/>
      <c r="B2" s="132" t="s">
        <v>38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AE2" s="34"/>
      <c r="AF2" s="132" t="s">
        <v>38</v>
      </c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BI2" s="34"/>
      <c r="BJ2" s="132" t="s">
        <v>38</v>
      </c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</row>
    <row r="3" spans="1:78" ht="18.95" customHeight="1">
      <c r="A3" s="34"/>
      <c r="B3" s="132" t="s">
        <v>39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AE3" s="34"/>
      <c r="AF3" s="132" t="s">
        <v>39</v>
      </c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BI3" s="34"/>
      <c r="BJ3" s="132" t="s">
        <v>39</v>
      </c>
      <c r="BK3" s="132"/>
      <c r="BL3" s="132"/>
      <c r="BM3" s="132"/>
      <c r="BN3" s="132"/>
      <c r="BO3" s="132"/>
      <c r="BP3" s="132"/>
      <c r="BQ3" s="132"/>
      <c r="BR3" s="132"/>
      <c r="BS3" s="132"/>
      <c r="BT3" s="132"/>
      <c r="BU3" s="132"/>
      <c r="BV3" s="132"/>
      <c r="BW3" s="132"/>
      <c r="BX3" s="132"/>
      <c r="BY3" s="132"/>
      <c r="BZ3" s="132"/>
    </row>
    <row r="4" spans="1:78" ht="18.95" customHeight="1">
      <c r="A4" s="34"/>
      <c r="B4" s="132" t="s">
        <v>40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AE4" s="34"/>
      <c r="AF4" s="132" t="s">
        <v>40</v>
      </c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BI4" s="34"/>
      <c r="BJ4" s="132" t="s">
        <v>40</v>
      </c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</row>
    <row r="5" spans="1:78" ht="18.95" customHeight="1">
      <c r="A5" s="34"/>
      <c r="B5" s="132" t="str">
        <f>"ประจำปีงบประมาณ พ.ศ. "&amp;Home!F3</f>
        <v>ประจำปีงบประมาณ พ.ศ. 2565</v>
      </c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AE5" s="34"/>
      <c r="AF5" s="132" t="str">
        <f>"ประจำปีงบประมาณ พ.ศ. "&amp;Home!F3</f>
        <v>ประจำปีงบประมาณ พ.ศ. 2565</v>
      </c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2"/>
      <c r="AV5" s="132"/>
      <c r="BI5" s="34"/>
      <c r="BJ5" s="132" t="str">
        <f>"ประจำปีงบประมาณ พ.ศ. "&amp;Home!F3</f>
        <v>ประจำปีงบประมาณ พ.ศ. 2565</v>
      </c>
      <c r="BK5" s="132"/>
      <c r="BL5" s="132"/>
      <c r="BM5" s="132"/>
      <c r="BN5" s="132"/>
      <c r="BO5" s="132"/>
      <c r="BP5" s="132"/>
      <c r="BQ5" s="132"/>
      <c r="BR5" s="132"/>
      <c r="BS5" s="132"/>
      <c r="BT5" s="132"/>
      <c r="BU5" s="132"/>
      <c r="BV5" s="132"/>
      <c r="BW5" s="132"/>
      <c r="BX5" s="132"/>
      <c r="BY5" s="132"/>
      <c r="BZ5" s="132"/>
    </row>
    <row r="6" spans="1:78" ht="23.25">
      <c r="A6" s="34"/>
      <c r="B6" s="113" t="str">
        <f>"รอบการประเมิน ระหว่างวันที่ "&amp;Home!F5&amp;" เดือน "&amp;Home!F6&amp;" พ.ศ. "&amp;Home!F7&amp;" ถึงวันที่ "&amp;Home!I5&amp;" เดือน "&amp;Home!I6&amp;" พ.ศ."&amp;Home!I7</f>
        <v>รอบการประเมิน ระหว่างวันที่ 1 เดือน ตุลาคม พ.ศ. 2564 ถึงวันที่ 30 เดือน กันยายน พ.ศ.2565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AE6" s="34"/>
      <c r="AF6" s="113" t="str">
        <f>"รอบการประเมิน ระหว่างวันที่ "&amp;Home!AJ5&amp;" เดือน "&amp;Home!AJ6&amp;" พ.ศ. "&amp;Home!AJ7&amp;" ถึงวันที่ "&amp;Home!AM5&amp;" เดือน "&amp;Home!AM6&amp;" พ.ศ."&amp;Home!AM7</f>
        <v>รอบการประเมิน ระหว่างวันที่  เดือน  พ.ศ.  ถึงวันที่  เดือน  พ.ศ.</v>
      </c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BI6" s="34"/>
      <c r="BJ6" s="113" t="str">
        <f>"รอบการประเมิน ระหว่างวันที่ "&amp;Home!BN5&amp;" เดือน "&amp;Home!BN6&amp;" พ.ศ. "&amp;Home!BN7&amp;" ถึงวันที่ "&amp;Home!BQ5&amp;" เดือน "&amp;Home!BQ6&amp;" พ.ศ."&amp;Home!BQ7</f>
        <v>รอบการประเมิน ระหว่างวันที่  เดือน  พ.ศ.  ถึงวันที่  เดือน  พ.ศ.</v>
      </c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</row>
    <row r="7" spans="1:78" ht="3.95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</row>
    <row r="8" spans="1:78" ht="20.100000000000001" customHeight="1">
      <c r="A8" s="34"/>
      <c r="B8" s="37" t="s">
        <v>14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AE8" s="34"/>
      <c r="AF8" s="37" t="s">
        <v>14</v>
      </c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BI8" s="34"/>
      <c r="BJ8" s="37" t="s">
        <v>14</v>
      </c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</row>
    <row r="9" spans="1:78" ht="20.100000000000001" customHeight="1">
      <c r="A9" s="34"/>
      <c r="B9" s="38" t="s">
        <v>20</v>
      </c>
      <c r="C9" s="38" t="str">
        <f>Home!E10&amp;Home!E11</f>
        <v/>
      </c>
      <c r="D9" s="38"/>
      <c r="E9" s="38"/>
      <c r="F9" s="38"/>
      <c r="G9" s="38"/>
      <c r="H9" s="38"/>
      <c r="I9" s="39" t="s">
        <v>23</v>
      </c>
      <c r="J9" s="38"/>
      <c r="K9" s="38">
        <f>Home!E12</f>
        <v>0</v>
      </c>
      <c r="L9" s="38"/>
      <c r="M9" s="38"/>
      <c r="N9" s="38" t="s">
        <v>41</v>
      </c>
      <c r="P9" s="38"/>
      <c r="Q9" s="38"/>
      <c r="R9" s="34"/>
      <c r="AE9" s="34"/>
      <c r="AF9" s="38" t="s">
        <v>20</v>
      </c>
      <c r="AG9" s="38" t="str">
        <f>Home!E10&amp;Home!E11</f>
        <v/>
      </c>
      <c r="AH9" s="38"/>
      <c r="AI9" s="38"/>
      <c r="AJ9" s="38"/>
      <c r="AK9" s="38"/>
      <c r="AL9" s="38"/>
      <c r="AM9" s="39" t="s">
        <v>23</v>
      </c>
      <c r="AN9" s="38"/>
      <c r="AO9" s="38">
        <f>Home!E12</f>
        <v>0</v>
      </c>
      <c r="AP9" s="38"/>
      <c r="AQ9" s="38"/>
      <c r="AR9" s="38" t="s">
        <v>41</v>
      </c>
      <c r="AT9" s="38"/>
      <c r="AU9" s="38"/>
      <c r="AV9" s="34"/>
      <c r="BI9" s="34"/>
      <c r="BJ9" s="38" t="s">
        <v>20</v>
      </c>
      <c r="BK9" s="38" t="str">
        <f>Home!E10&amp;Home!E11</f>
        <v/>
      </c>
      <c r="BL9" s="38"/>
      <c r="BM9" s="38"/>
      <c r="BN9" s="38"/>
      <c r="BO9" s="38"/>
      <c r="BP9" s="38"/>
      <c r="BQ9" s="39" t="s">
        <v>23</v>
      </c>
      <c r="BR9" s="38"/>
      <c r="BS9" s="38">
        <f>Home!E12</f>
        <v>0</v>
      </c>
      <c r="BT9" s="38"/>
      <c r="BU9" s="38"/>
      <c r="BV9" s="38" t="s">
        <v>41</v>
      </c>
      <c r="BX9" s="38"/>
      <c r="BY9" s="38"/>
      <c r="BZ9" s="34"/>
    </row>
    <row r="10" spans="1:78" ht="20.100000000000001" customHeight="1">
      <c r="A10" s="34"/>
      <c r="B10" s="38" t="s">
        <v>27</v>
      </c>
      <c r="C10" s="38"/>
      <c r="D10" s="38"/>
      <c r="E10" s="38">
        <f>Home!E14</f>
        <v>0</v>
      </c>
      <c r="F10" s="38"/>
      <c r="G10" s="38"/>
      <c r="H10" s="38"/>
      <c r="I10" s="38"/>
      <c r="J10" s="38"/>
      <c r="K10" s="38"/>
      <c r="L10" s="38"/>
      <c r="M10" s="39" t="s">
        <v>28</v>
      </c>
      <c r="N10" s="134">
        <f>Home!E15</f>
        <v>0</v>
      </c>
      <c r="O10" s="134"/>
      <c r="P10" s="134"/>
      <c r="Q10" s="134"/>
      <c r="R10" s="134"/>
      <c r="AE10" s="34"/>
      <c r="AF10" s="38" t="s">
        <v>27</v>
      </c>
      <c r="AG10" s="38"/>
      <c r="AH10" s="38"/>
      <c r="AI10" s="38">
        <f>Home!E14</f>
        <v>0</v>
      </c>
      <c r="AJ10" s="38"/>
      <c r="AK10" s="38"/>
      <c r="AL10" s="38"/>
      <c r="AM10" s="38"/>
      <c r="AN10" s="38"/>
      <c r="AO10" s="38"/>
      <c r="AP10" s="38"/>
      <c r="AQ10" s="39" t="s">
        <v>28</v>
      </c>
      <c r="AR10" s="134">
        <f>Home!E15</f>
        <v>0</v>
      </c>
      <c r="AS10" s="134"/>
      <c r="AT10" s="134"/>
      <c r="AU10" s="134"/>
      <c r="AV10" s="134"/>
      <c r="BI10" s="34"/>
      <c r="BJ10" s="38" t="s">
        <v>27</v>
      </c>
      <c r="BK10" s="38"/>
      <c r="BL10" s="38"/>
      <c r="BM10" s="38">
        <f>Home!E14</f>
        <v>0</v>
      </c>
      <c r="BN10" s="38"/>
      <c r="BO10" s="38"/>
      <c r="BP10" s="38"/>
      <c r="BQ10" s="38"/>
      <c r="BR10" s="38"/>
      <c r="BS10" s="38"/>
      <c r="BT10" s="38"/>
      <c r="BU10" s="39" t="s">
        <v>28</v>
      </c>
      <c r="BV10" s="134">
        <f>Home!E15</f>
        <v>0</v>
      </c>
      <c r="BW10" s="134"/>
      <c r="BX10" s="134"/>
      <c r="BY10" s="134"/>
      <c r="BZ10" s="134"/>
    </row>
    <row r="11" spans="1:78" ht="20.100000000000001" customHeight="1">
      <c r="A11" s="34"/>
      <c r="B11" s="38" t="s">
        <v>29</v>
      </c>
      <c r="C11" s="38"/>
      <c r="D11" s="38"/>
      <c r="E11" s="38"/>
      <c r="F11" s="38"/>
      <c r="G11" s="38"/>
      <c r="H11" s="40">
        <f>Home!G16</f>
        <v>1</v>
      </c>
      <c r="I11" s="38" t="s">
        <v>30</v>
      </c>
      <c r="J11" s="38"/>
      <c r="K11" s="133">
        <f>Home!E17</f>
        <v>0</v>
      </c>
      <c r="L11" s="133"/>
      <c r="M11" s="65"/>
      <c r="N11" s="38" t="s">
        <v>31</v>
      </c>
      <c r="O11" s="38"/>
      <c r="P11" s="38"/>
      <c r="Q11" s="38"/>
      <c r="R11" s="34"/>
      <c r="AE11" s="34"/>
      <c r="AF11" s="38" t="s">
        <v>29</v>
      </c>
      <c r="AG11" s="38"/>
      <c r="AH11" s="38"/>
      <c r="AI11" s="38"/>
      <c r="AJ11" s="38"/>
      <c r="AK11" s="38"/>
      <c r="AL11" s="40">
        <f>Home!G16</f>
        <v>1</v>
      </c>
      <c r="AM11" s="38" t="s">
        <v>30</v>
      </c>
      <c r="AN11" s="38"/>
      <c r="AO11" s="133">
        <f>Home!E17</f>
        <v>0</v>
      </c>
      <c r="AP11" s="133"/>
      <c r="AQ11" s="65"/>
      <c r="AR11" s="38" t="s">
        <v>31</v>
      </c>
      <c r="AS11" s="38"/>
      <c r="AT11" s="38"/>
      <c r="AU11" s="38"/>
      <c r="AV11" s="34"/>
      <c r="BI11" s="34"/>
      <c r="BJ11" s="38" t="s">
        <v>29</v>
      </c>
      <c r="BK11" s="38"/>
      <c r="BL11" s="38"/>
      <c r="BM11" s="38"/>
      <c r="BN11" s="38"/>
      <c r="BO11" s="38"/>
      <c r="BP11" s="40">
        <f>Home!G16</f>
        <v>1</v>
      </c>
      <c r="BQ11" s="38" t="s">
        <v>30</v>
      </c>
      <c r="BR11" s="38"/>
      <c r="BS11" s="133">
        <f>Home!E17</f>
        <v>0</v>
      </c>
      <c r="BT11" s="133"/>
      <c r="BU11" s="65"/>
      <c r="BV11" s="38" t="s">
        <v>31</v>
      </c>
      <c r="BW11" s="38"/>
      <c r="BX11" s="38"/>
      <c r="BY11" s="38"/>
      <c r="BZ11" s="34"/>
    </row>
    <row r="12" spans="1:78" ht="5.0999999999999996" customHeight="1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</row>
    <row r="13" spans="1:78" ht="20.100000000000001" customHeight="1">
      <c r="A13" s="34"/>
      <c r="B13" s="34" t="s">
        <v>42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AE13" s="34"/>
      <c r="AF13" s="34" t="s">
        <v>42</v>
      </c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BI13" s="34"/>
      <c r="BJ13" s="34" t="s">
        <v>42</v>
      </c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</row>
    <row r="14" spans="1:78" ht="20.100000000000001" customHeight="1">
      <c r="A14" s="34"/>
      <c r="B14" s="34"/>
      <c r="C14" s="34"/>
      <c r="D14" s="32" t="s">
        <v>43</v>
      </c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AE14" s="34"/>
      <c r="AF14" s="34"/>
      <c r="AG14" s="34"/>
      <c r="AH14" s="32" t="s">
        <v>43</v>
      </c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BI14" s="34"/>
      <c r="BJ14" s="34"/>
      <c r="BK14" s="34"/>
      <c r="BL14" s="32" t="s">
        <v>43</v>
      </c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</row>
    <row r="15" spans="1:78" ht="20.100000000000001" customHeight="1">
      <c r="A15" s="34"/>
      <c r="B15" s="34"/>
      <c r="C15" s="34"/>
      <c r="D15" s="34"/>
      <c r="E15" s="34"/>
      <c r="F15" s="34" t="s">
        <v>44</v>
      </c>
      <c r="G15" s="34"/>
      <c r="H15" s="34"/>
      <c r="I15" s="42" t="str">
        <f>IF(Home!K10="/","/","")</f>
        <v/>
      </c>
      <c r="J15" s="34" t="s">
        <v>45</v>
      </c>
      <c r="K15" s="34"/>
      <c r="L15" s="34"/>
      <c r="M15" s="42" t="str">
        <f>IF(Home!K11="/","/","")</f>
        <v/>
      </c>
      <c r="N15" s="34" t="s">
        <v>46</v>
      </c>
      <c r="O15" s="34"/>
      <c r="P15" s="34"/>
      <c r="Q15" s="34"/>
      <c r="R15" s="34"/>
      <c r="AE15" s="34"/>
      <c r="AF15" s="34"/>
      <c r="AG15" s="34"/>
      <c r="AH15" s="34"/>
      <c r="AI15" s="34"/>
      <c r="AJ15" s="34" t="s">
        <v>44</v>
      </c>
      <c r="AK15" s="34"/>
      <c r="AL15" s="34"/>
      <c r="AM15" s="42" t="str">
        <f>IF(Home!K10="/","/","")</f>
        <v/>
      </c>
      <c r="AN15" s="34" t="s">
        <v>45</v>
      </c>
      <c r="AO15" s="34"/>
      <c r="AP15" s="34"/>
      <c r="AQ15" s="42" t="str">
        <f>IF(Home!K11="/","/","")</f>
        <v/>
      </c>
      <c r="AR15" s="34" t="s">
        <v>46</v>
      </c>
      <c r="AS15" s="34"/>
      <c r="AT15" s="34"/>
      <c r="AU15" s="34"/>
      <c r="AV15" s="34"/>
      <c r="BI15" s="34"/>
      <c r="BJ15" s="34"/>
      <c r="BK15" s="34"/>
      <c r="BL15" s="34"/>
      <c r="BM15" s="34"/>
      <c r="BN15" s="34" t="s">
        <v>44</v>
      </c>
      <c r="BO15" s="34"/>
      <c r="BP15" s="34"/>
      <c r="BQ15" s="42" t="str">
        <f>IF(Home!K10="/","/","")</f>
        <v/>
      </c>
      <c r="BR15" s="34" t="s">
        <v>45</v>
      </c>
      <c r="BS15" s="34"/>
      <c r="BT15" s="34"/>
      <c r="BU15" s="42" t="str">
        <f>IF(Home!K11="/","/","")</f>
        <v/>
      </c>
      <c r="BV15" s="34" t="s">
        <v>46</v>
      </c>
      <c r="BW15" s="34"/>
      <c r="BX15" s="34"/>
      <c r="BY15" s="34"/>
      <c r="BZ15" s="34"/>
    </row>
    <row r="16" spans="1:78" ht="20.100000000000001" customHeight="1">
      <c r="A16" s="34"/>
      <c r="B16" s="34"/>
      <c r="C16" s="34"/>
      <c r="D16" s="34"/>
      <c r="E16" s="34"/>
      <c r="F16" s="34" t="s">
        <v>47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AE16" s="34"/>
      <c r="AF16" s="34"/>
      <c r="AG16" s="34"/>
      <c r="AH16" s="34"/>
      <c r="AI16" s="34"/>
      <c r="AJ16" s="34" t="s">
        <v>47</v>
      </c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BI16" s="34"/>
      <c r="BJ16" s="34"/>
      <c r="BK16" s="34"/>
      <c r="BL16" s="34"/>
      <c r="BM16" s="34"/>
      <c r="BN16" s="34" t="s">
        <v>47</v>
      </c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</row>
    <row r="17" spans="1:86">
      <c r="A17" s="34"/>
      <c r="B17" s="121" t="s">
        <v>48</v>
      </c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3"/>
      <c r="N17" s="130" t="s">
        <v>49</v>
      </c>
      <c r="O17" s="130"/>
      <c r="P17" s="130"/>
      <c r="Q17" s="130"/>
      <c r="R17" s="120" t="s">
        <v>50</v>
      </c>
      <c r="AE17" s="34"/>
      <c r="AF17" s="121" t="s">
        <v>48</v>
      </c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3"/>
      <c r="AR17" s="130" t="s">
        <v>49</v>
      </c>
      <c r="AS17" s="130"/>
      <c r="AT17" s="130"/>
      <c r="AU17" s="130"/>
      <c r="AV17" s="120" t="s">
        <v>50</v>
      </c>
      <c r="BI17" s="34"/>
      <c r="BJ17" s="121" t="s">
        <v>48</v>
      </c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3"/>
      <c r="BV17" s="130" t="s">
        <v>49</v>
      </c>
      <c r="BW17" s="130"/>
      <c r="BX17" s="130"/>
      <c r="BY17" s="130"/>
      <c r="BZ17" s="120" t="s">
        <v>50</v>
      </c>
    </row>
    <row r="18" spans="1:86" ht="14.1" customHeight="1">
      <c r="A18" s="34"/>
      <c r="B18" s="124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6"/>
      <c r="N18" s="66">
        <v>1</v>
      </c>
      <c r="O18" s="66">
        <v>2</v>
      </c>
      <c r="P18" s="66">
        <v>3</v>
      </c>
      <c r="Q18" s="66">
        <v>4</v>
      </c>
      <c r="R18" s="120"/>
      <c r="AE18" s="34"/>
      <c r="AF18" s="124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6"/>
      <c r="AR18" s="66">
        <v>1</v>
      </c>
      <c r="AS18" s="66">
        <v>2</v>
      </c>
      <c r="AT18" s="66">
        <v>3</v>
      </c>
      <c r="AU18" s="66">
        <v>4</v>
      </c>
      <c r="AV18" s="120"/>
      <c r="BI18" s="34"/>
      <c r="BJ18" s="124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6"/>
      <c r="BV18" s="66">
        <v>1</v>
      </c>
      <c r="BW18" s="66">
        <v>2</v>
      </c>
      <c r="BX18" s="66">
        <v>3</v>
      </c>
      <c r="BY18" s="66">
        <v>4</v>
      </c>
      <c r="BZ18" s="120"/>
    </row>
    <row r="19" spans="1:86" ht="14.1" customHeight="1">
      <c r="A19" s="34"/>
      <c r="B19" s="124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6"/>
      <c r="N19" s="67" t="s">
        <v>51</v>
      </c>
      <c r="O19" s="67" t="s">
        <v>51</v>
      </c>
      <c r="P19" s="67" t="s">
        <v>51</v>
      </c>
      <c r="Q19" s="67" t="s">
        <v>51</v>
      </c>
      <c r="R19" s="120"/>
      <c r="AE19" s="34"/>
      <c r="AF19" s="124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6"/>
      <c r="AR19" s="67" t="s">
        <v>51</v>
      </c>
      <c r="AS19" s="67" t="s">
        <v>51</v>
      </c>
      <c r="AT19" s="67" t="s">
        <v>51</v>
      </c>
      <c r="AU19" s="67" t="s">
        <v>51</v>
      </c>
      <c r="AV19" s="120"/>
      <c r="BI19" s="34"/>
      <c r="BJ19" s="124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6"/>
      <c r="BV19" s="67" t="s">
        <v>51</v>
      </c>
      <c r="BW19" s="67" t="s">
        <v>51</v>
      </c>
      <c r="BX19" s="67" t="s">
        <v>51</v>
      </c>
      <c r="BY19" s="67" t="s">
        <v>51</v>
      </c>
      <c r="BZ19" s="120"/>
    </row>
    <row r="20" spans="1:86" ht="14.1" customHeight="1">
      <c r="A20" s="34"/>
      <c r="B20" s="124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6"/>
      <c r="N20" s="67" t="s">
        <v>52</v>
      </c>
      <c r="O20" s="67" t="s">
        <v>52</v>
      </c>
      <c r="P20" s="67" t="s">
        <v>53</v>
      </c>
      <c r="Q20" s="67" t="s">
        <v>54</v>
      </c>
      <c r="R20" s="120"/>
      <c r="AE20" s="34"/>
      <c r="AF20" s="124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6"/>
      <c r="AR20" s="67" t="s">
        <v>52</v>
      </c>
      <c r="AS20" s="67" t="s">
        <v>52</v>
      </c>
      <c r="AT20" s="67" t="s">
        <v>53</v>
      </c>
      <c r="AU20" s="67" t="s">
        <v>54</v>
      </c>
      <c r="AV20" s="120"/>
      <c r="BI20" s="34"/>
      <c r="BJ20" s="124"/>
      <c r="BK20" s="125"/>
      <c r="BL20" s="125"/>
      <c r="BM20" s="125"/>
      <c r="BN20" s="125"/>
      <c r="BO20" s="125"/>
      <c r="BP20" s="125"/>
      <c r="BQ20" s="125"/>
      <c r="BR20" s="125"/>
      <c r="BS20" s="125"/>
      <c r="BT20" s="125"/>
      <c r="BU20" s="126"/>
      <c r="BV20" s="67" t="s">
        <v>52</v>
      </c>
      <c r="BW20" s="67" t="s">
        <v>52</v>
      </c>
      <c r="BX20" s="67" t="s">
        <v>53</v>
      </c>
      <c r="BY20" s="67" t="s">
        <v>54</v>
      </c>
      <c r="BZ20" s="120"/>
    </row>
    <row r="21" spans="1:86" ht="14.1" customHeight="1">
      <c r="A21" s="34"/>
      <c r="B21" s="127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9"/>
      <c r="N21" s="82" t="s">
        <v>55</v>
      </c>
      <c r="O21" s="82" t="s">
        <v>56</v>
      </c>
      <c r="P21" s="82" t="s">
        <v>56</v>
      </c>
      <c r="Q21" s="82" t="s">
        <v>56</v>
      </c>
      <c r="R21" s="120"/>
      <c r="AE21" s="34"/>
      <c r="AF21" s="127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9"/>
      <c r="AR21" s="82" t="s">
        <v>55</v>
      </c>
      <c r="AS21" s="82" t="s">
        <v>56</v>
      </c>
      <c r="AT21" s="82" t="s">
        <v>56</v>
      </c>
      <c r="AU21" s="82" t="s">
        <v>56</v>
      </c>
      <c r="AV21" s="120"/>
      <c r="BI21" s="34"/>
      <c r="BJ21" s="127"/>
      <c r="BK21" s="128"/>
      <c r="BL21" s="128"/>
      <c r="BM21" s="128"/>
      <c r="BN21" s="128"/>
      <c r="BO21" s="128"/>
      <c r="BP21" s="128"/>
      <c r="BQ21" s="128"/>
      <c r="BR21" s="128"/>
      <c r="BS21" s="128"/>
      <c r="BT21" s="128"/>
      <c r="BU21" s="129"/>
      <c r="BV21" s="82" t="s">
        <v>55</v>
      </c>
      <c r="BW21" s="82" t="s">
        <v>56</v>
      </c>
      <c r="BX21" s="82" t="s">
        <v>56</v>
      </c>
      <c r="BY21" s="82" t="s">
        <v>56</v>
      </c>
      <c r="BZ21" s="120"/>
    </row>
    <row r="22" spans="1:86" ht="20.100000000000001" customHeight="1">
      <c r="A22" s="34"/>
      <c r="B22" s="68" t="s">
        <v>57</v>
      </c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70"/>
      <c r="N22" s="71"/>
      <c r="O22" s="71"/>
      <c r="P22" s="71"/>
      <c r="Q22" s="71"/>
      <c r="R22" s="72" t="s">
        <v>58</v>
      </c>
      <c r="AE22" s="34"/>
      <c r="AF22" s="68" t="s">
        <v>57</v>
      </c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70"/>
      <c r="AR22" s="71"/>
      <c r="AS22" s="71"/>
      <c r="AT22" s="71"/>
      <c r="AU22" s="71"/>
      <c r="AV22" s="72" t="s">
        <v>58</v>
      </c>
      <c r="BI22" s="34"/>
      <c r="BJ22" s="68" t="s">
        <v>57</v>
      </c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70"/>
      <c r="BV22" s="71"/>
      <c r="BW22" s="71"/>
      <c r="BX22" s="71"/>
      <c r="BY22" s="71"/>
      <c r="BZ22" s="72" t="s">
        <v>58</v>
      </c>
    </row>
    <row r="23" spans="1:86" ht="20.100000000000001" customHeight="1">
      <c r="A23" s="34"/>
      <c r="B23" s="73"/>
      <c r="C23" s="34" t="s">
        <v>59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115"/>
      <c r="O23" s="115"/>
      <c r="P23" s="115"/>
      <c r="Q23" s="115"/>
      <c r="R23" s="74" t="s">
        <v>60</v>
      </c>
      <c r="S23" s="30">
        <v>1.1000000000000001</v>
      </c>
      <c r="T23" s="30">
        <v>1.2</v>
      </c>
      <c r="U23" s="30">
        <v>1.3</v>
      </c>
      <c r="V23" s="30">
        <v>1.4</v>
      </c>
      <c r="W23" s="30">
        <v>1.5</v>
      </c>
      <c r="X23" s="30">
        <v>1.6</v>
      </c>
      <c r="Y23" s="30">
        <v>1.7</v>
      </c>
      <c r="Z23" s="30">
        <v>1.8</v>
      </c>
      <c r="AE23" s="34"/>
      <c r="AF23" s="73"/>
      <c r="AG23" s="34" t="s">
        <v>59</v>
      </c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115"/>
      <c r="AS23" s="115"/>
      <c r="AT23" s="115"/>
      <c r="AU23" s="115"/>
      <c r="AV23" s="74" t="s">
        <v>60</v>
      </c>
      <c r="AW23" s="30">
        <v>1.1000000000000001</v>
      </c>
      <c r="AX23" s="30">
        <v>1.2</v>
      </c>
      <c r="AY23" s="30">
        <v>1.3</v>
      </c>
      <c r="AZ23" s="30">
        <v>1.4</v>
      </c>
      <c r="BA23" s="30">
        <v>1.5</v>
      </c>
      <c r="BB23" s="30">
        <v>1.6</v>
      </c>
      <c r="BC23" s="30">
        <v>1.7</v>
      </c>
      <c r="BD23" s="30">
        <v>1.8</v>
      </c>
      <c r="BI23" s="34"/>
      <c r="BJ23" s="73"/>
      <c r="BK23" s="34" t="s">
        <v>59</v>
      </c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115"/>
      <c r="BW23" s="115"/>
      <c r="BX23" s="115"/>
      <c r="BY23" s="115"/>
      <c r="BZ23" s="74" t="s">
        <v>60</v>
      </c>
      <c r="CA23" s="30">
        <v>1.1000000000000001</v>
      </c>
      <c r="CB23" s="30">
        <v>1.2</v>
      </c>
      <c r="CC23" s="30">
        <v>1.3</v>
      </c>
      <c r="CD23" s="30">
        <v>1.4</v>
      </c>
      <c r="CE23" s="30">
        <v>1.5</v>
      </c>
      <c r="CF23" s="30">
        <v>1.6</v>
      </c>
      <c r="CG23" s="30">
        <v>1.7</v>
      </c>
      <c r="CH23" s="30">
        <v>1.8</v>
      </c>
    </row>
    <row r="24" spans="1:86" ht="20.100000000000001" customHeight="1">
      <c r="A24" s="34"/>
      <c r="B24" s="73"/>
      <c r="C24" s="34"/>
      <c r="D24" s="34" t="s">
        <v>61</v>
      </c>
      <c r="E24" s="34"/>
      <c r="F24" s="34"/>
      <c r="G24" s="34"/>
      <c r="H24" s="34"/>
      <c r="I24" s="34"/>
      <c r="J24" s="34"/>
      <c r="K24" s="34"/>
      <c r="L24" s="34"/>
      <c r="M24" s="34"/>
      <c r="N24" s="116"/>
      <c r="O24" s="116"/>
      <c r="P24" s="116"/>
      <c r="Q24" s="116"/>
      <c r="R24" s="74" t="s">
        <v>62</v>
      </c>
      <c r="S24" s="30">
        <f>IF(N23="/",1,IF(O23="/",2,IF(P23="/",3,IF(Q23="/",4,0))))</f>
        <v>0</v>
      </c>
      <c r="T24" s="30">
        <f>IF(N29="/",1,IF(O29="/",2,IF(P29="/",3,IF(Q29="/",4,0))))</f>
        <v>0</v>
      </c>
      <c r="U24" s="30">
        <f>IF(N34="/",1,IF(O34="/",2,IF(P34="/",3,IF(Q34="/",4,0))))</f>
        <v>0</v>
      </c>
      <c r="V24" s="30">
        <f>IF(N38="/",1,IF(O38="/",2,IF(P38="/",3,IF(Q38="/",4,0))))</f>
        <v>0</v>
      </c>
      <c r="W24" s="30">
        <f>IF(N50="/",1,IF(O50="/",2,IF(P50="/",3,IF(Q50="/",4,0))))</f>
        <v>0</v>
      </c>
      <c r="X24" s="30">
        <f>IF(N54="/",1,IF(O54="/",2,IF(P54="/",3,IF(Q54="/",4,0))))</f>
        <v>0</v>
      </c>
      <c r="Y24" s="30">
        <f>IF(N58="/",1,IF(O58="/",2,IF(P58="/",3,IF(Q58="/",4,0))))</f>
        <v>0</v>
      </c>
      <c r="Z24" s="30">
        <f>IF(N62="/",1,IF(O62="/",2,IF(P62="/",3,IF(Q62="/",4,0))))</f>
        <v>0</v>
      </c>
      <c r="AE24" s="34"/>
      <c r="AF24" s="73"/>
      <c r="AG24" s="34"/>
      <c r="AH24" s="34" t="s">
        <v>61</v>
      </c>
      <c r="AI24" s="34"/>
      <c r="AJ24" s="34"/>
      <c r="AK24" s="34"/>
      <c r="AL24" s="34"/>
      <c r="AM24" s="34"/>
      <c r="AN24" s="34"/>
      <c r="AO24" s="34"/>
      <c r="AP24" s="34"/>
      <c r="AQ24" s="34"/>
      <c r="AR24" s="116"/>
      <c r="AS24" s="116"/>
      <c r="AT24" s="116"/>
      <c r="AU24" s="116"/>
      <c r="AV24" s="74" t="s">
        <v>62</v>
      </c>
      <c r="AW24" s="30">
        <f>IF(AR23="/",1,IF(AS23="/",2,IF(AT23="/",3,IF(AU23="/",4,0))))</f>
        <v>0</v>
      </c>
      <c r="AX24" s="30">
        <f>IF(AR29="/",1,IF(AS29="/",2,IF(AT29="/",3,IF(AU29="/",4,0))))</f>
        <v>0</v>
      </c>
      <c r="AY24" s="30">
        <f>IF(AR34="/",1,IF(AS34="/",2,IF(AT34="/",3,IF(AU34="/",4,0))))</f>
        <v>0</v>
      </c>
      <c r="AZ24" s="30">
        <f>IF(AR38="/",1,IF(AS38="/",2,IF(AT38="/",3,IF(AU38="/",4,0))))</f>
        <v>0</v>
      </c>
      <c r="BA24" s="30">
        <f>IF(AR50="/",1,IF(AS50="/",2,IF(AT50="/",3,IF(AU50="/",4,0))))</f>
        <v>0</v>
      </c>
      <c r="BB24" s="30">
        <f>IF(AR54="/",1,IF(AS54="/",2,IF(AT54="/",3,IF(AU54="/",4,0))))</f>
        <v>0</v>
      </c>
      <c r="BC24" s="30">
        <f>IF(AR58="/",1,IF(AS58="/",2,IF(AT58="/",3,IF(AU58="/",4,0))))</f>
        <v>0</v>
      </c>
      <c r="BD24" s="30">
        <f>IF(AR62="/",1,IF(AS62="/",2,IF(AT62="/",3,IF(AU62="/",4,0))))</f>
        <v>0</v>
      </c>
      <c r="BI24" s="34"/>
      <c r="BJ24" s="73"/>
      <c r="BK24" s="34"/>
      <c r="BL24" s="34" t="s">
        <v>61</v>
      </c>
      <c r="BM24" s="34"/>
      <c r="BN24" s="34"/>
      <c r="BO24" s="34"/>
      <c r="BP24" s="34"/>
      <c r="BQ24" s="34"/>
      <c r="BR24" s="34"/>
      <c r="BS24" s="34"/>
      <c r="BT24" s="34"/>
      <c r="BU24" s="34"/>
      <c r="BV24" s="116"/>
      <c r="BW24" s="116"/>
      <c r="BX24" s="116"/>
      <c r="BY24" s="116"/>
      <c r="BZ24" s="74" t="s">
        <v>62</v>
      </c>
      <c r="CA24" s="30">
        <f>IF(BV23="/",1,IF(BW23="/",2,IF(BX23="/",3,IF(BY23="/",4,0))))</f>
        <v>0</v>
      </c>
      <c r="CB24" s="30">
        <f>IF(BV29="/",1,IF(BW29="/",2,IF(BX29="/",3,IF(BY29="/",4,0))))</f>
        <v>0</v>
      </c>
      <c r="CC24" s="30">
        <f>IF(BV34="/",1,IF(BW34="/",2,IF(BX34="/",3,IF(BY34="/",4,0))))</f>
        <v>0</v>
      </c>
      <c r="CD24" s="30">
        <f>IF(BV38="/",1,IF(BW38="/",2,IF(BX38="/",3,IF(BY38="/",4,0))))</f>
        <v>0</v>
      </c>
      <c r="CE24" s="30">
        <f>IF(BV50="/",1,IF(BW50="/",2,IF(BX50="/",3,IF(BY50="/",4,0))))</f>
        <v>0</v>
      </c>
      <c r="CF24" s="30">
        <f>IF(BV54="/",1,IF(BW54="/",2,IF(BX54="/",3,IF(BY54="/",4,0))))</f>
        <v>0</v>
      </c>
      <c r="CG24" s="30">
        <f>IF(BV58="/",1,IF(BW58="/",2,IF(BX58="/",3,IF(BY58="/",4,0))))</f>
        <v>0</v>
      </c>
      <c r="CH24" s="30">
        <f>IF(BV62="/",1,IF(BW62="/",2,IF(BX62="/",3,IF(BY62="/",4,0))))</f>
        <v>0</v>
      </c>
    </row>
    <row r="25" spans="1:86" ht="20.100000000000001" customHeight="1">
      <c r="A25" s="34"/>
      <c r="B25" s="73" t="s">
        <v>63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116"/>
      <c r="O25" s="116"/>
      <c r="P25" s="116"/>
      <c r="Q25" s="116"/>
      <c r="R25" s="74" t="s">
        <v>64</v>
      </c>
      <c r="S25" s="30">
        <v>2.1</v>
      </c>
      <c r="T25" s="30">
        <v>2.2000000000000002</v>
      </c>
      <c r="U25" s="30">
        <v>2.2999999999999998</v>
      </c>
      <c r="V25" s="30">
        <v>2.4</v>
      </c>
      <c r="AE25" s="34"/>
      <c r="AF25" s="73" t="s">
        <v>63</v>
      </c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116"/>
      <c r="AS25" s="116"/>
      <c r="AT25" s="116"/>
      <c r="AU25" s="116"/>
      <c r="AV25" s="74" t="s">
        <v>64</v>
      </c>
      <c r="AW25" s="30">
        <v>2.1</v>
      </c>
      <c r="AX25" s="30">
        <v>2.2000000000000002</v>
      </c>
      <c r="AY25" s="30">
        <v>2.2999999999999998</v>
      </c>
      <c r="AZ25" s="30">
        <v>2.4</v>
      </c>
      <c r="BI25" s="34"/>
      <c r="BJ25" s="73" t="s">
        <v>63</v>
      </c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116"/>
      <c r="BW25" s="116"/>
      <c r="BX25" s="116"/>
      <c r="BY25" s="116"/>
      <c r="BZ25" s="74" t="s">
        <v>64</v>
      </c>
      <c r="CA25" s="30">
        <v>2.1</v>
      </c>
      <c r="CB25" s="30">
        <v>2.2000000000000002</v>
      </c>
      <c r="CC25" s="30">
        <v>2.2999999999999998</v>
      </c>
      <c r="CD25" s="30">
        <v>2.4</v>
      </c>
    </row>
    <row r="26" spans="1:86" ht="20.100000000000001" customHeight="1">
      <c r="A26" s="34"/>
      <c r="B26" s="73" t="s">
        <v>65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116"/>
      <c r="O26" s="116"/>
      <c r="P26" s="116"/>
      <c r="Q26" s="116"/>
      <c r="R26" s="74" t="s">
        <v>66</v>
      </c>
      <c r="S26" s="30">
        <f>IF(N66="/",1,IF(O66="/",2,IF(P66="/",3,IF(Q66="/",4,0))))</f>
        <v>0</v>
      </c>
      <c r="T26" s="30">
        <f>IF(N69="/",1,IF(O69="/",2,IF(P69="/",3,IF(Q69="/",4,0))))</f>
        <v>0</v>
      </c>
      <c r="U26" s="30">
        <f>IF(N72="/",1,IF(O72="/",2,IF(P72="/",3,IF(Q72="/",4,0))))</f>
        <v>0</v>
      </c>
      <c r="V26" s="30">
        <f>IF(N75="/",1,IF(O75="/",2,IF(P75="/",3,IF(Q75="/",4,0))))</f>
        <v>0</v>
      </c>
      <c r="AE26" s="34"/>
      <c r="AF26" s="73" t="s">
        <v>65</v>
      </c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116"/>
      <c r="AS26" s="116"/>
      <c r="AT26" s="116"/>
      <c r="AU26" s="116"/>
      <c r="AV26" s="74" t="s">
        <v>66</v>
      </c>
      <c r="AW26" s="30">
        <f>IF(AR66="/",1,IF(AS66="/",2,IF(AT66="/",3,IF(AU66="/",4,0))))</f>
        <v>0</v>
      </c>
      <c r="AX26" s="30">
        <f>IF(AR69="/",1,IF(AS69="/",2,IF(AT69="/",3,IF(AU69="/",4,0))))</f>
        <v>0</v>
      </c>
      <c r="AY26" s="30">
        <f>IF(AR72="/",1,IF(AS72="/",2,IF(AT72="/",3,IF(AU72="/",4,0))))</f>
        <v>0</v>
      </c>
      <c r="AZ26" s="30">
        <f>IF(AR75="/",1,IF(AS75="/",2,IF(AT75="/",3,IF(AU75="/",4,0))))</f>
        <v>0</v>
      </c>
      <c r="BI26" s="34"/>
      <c r="BJ26" s="73" t="s">
        <v>65</v>
      </c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116"/>
      <c r="BW26" s="116"/>
      <c r="BX26" s="116"/>
      <c r="BY26" s="116"/>
      <c r="BZ26" s="74" t="s">
        <v>66</v>
      </c>
      <c r="CA26" s="30">
        <f>IF(BV66="/",1,IF(BW66="/",2,IF(BX66="/",3,IF(BY66="/",4,0))))</f>
        <v>0</v>
      </c>
      <c r="CB26" s="30">
        <f>IF(BV69="/",1,IF(BW69="/",2,IF(BX69="/",3,IF(BY69="/",4,0))))</f>
        <v>0</v>
      </c>
      <c r="CC26" s="30">
        <f>IF(BV72="/",1,IF(BW72="/",2,IF(BX72="/",3,IF(BY72="/",4,0))))</f>
        <v>0</v>
      </c>
      <c r="CD26" s="30">
        <f>IF(BV75="/",1,IF(BW75="/",2,IF(BX75="/",3,IF(BY75="/",4,0))))</f>
        <v>0</v>
      </c>
    </row>
    <row r="27" spans="1:86" ht="20.100000000000001" customHeight="1">
      <c r="A27" s="34"/>
      <c r="B27" s="75" t="s">
        <v>67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116"/>
      <c r="O27" s="116"/>
      <c r="P27" s="116"/>
      <c r="Q27" s="116"/>
      <c r="R27" s="74" t="s">
        <v>68</v>
      </c>
      <c r="S27" s="30">
        <v>3.1</v>
      </c>
      <c r="T27" s="30">
        <v>3.2</v>
      </c>
      <c r="U27" s="30">
        <v>3.3</v>
      </c>
      <c r="AE27" s="34"/>
      <c r="AF27" s="75" t="s">
        <v>67</v>
      </c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116"/>
      <c r="AS27" s="116"/>
      <c r="AT27" s="116"/>
      <c r="AU27" s="116"/>
      <c r="AV27" s="74" t="s">
        <v>68</v>
      </c>
      <c r="AW27" s="30">
        <v>3.1</v>
      </c>
      <c r="AX27" s="30">
        <v>3.2</v>
      </c>
      <c r="AY27" s="30">
        <v>3.3</v>
      </c>
      <c r="BI27" s="34"/>
      <c r="BJ27" s="75" t="s">
        <v>67</v>
      </c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116"/>
      <c r="BW27" s="116"/>
      <c r="BX27" s="116"/>
      <c r="BY27" s="116"/>
      <c r="BZ27" s="74" t="s">
        <v>68</v>
      </c>
      <c r="CA27" s="30">
        <v>3.1</v>
      </c>
      <c r="CB27" s="30">
        <v>3.2</v>
      </c>
      <c r="CC27" s="30">
        <v>3.3</v>
      </c>
    </row>
    <row r="28" spans="1:86" ht="20.100000000000001" customHeight="1">
      <c r="A28" s="34"/>
      <c r="B28" s="76" t="s">
        <v>69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116"/>
      <c r="O28" s="116"/>
      <c r="P28" s="116"/>
      <c r="Q28" s="116"/>
      <c r="R28" s="74" t="s">
        <v>70</v>
      </c>
      <c r="S28" s="30">
        <f>IF(N80="/",1,IF(O80="/",2,IF(P80="/",3,IF(Q80="/",4,0))))</f>
        <v>0</v>
      </c>
      <c r="T28" s="30">
        <f>IF(N90="/",1,IF(O90="/",2,IF(P90="/",3,IF(Q90="/",4,0))))</f>
        <v>0</v>
      </c>
      <c r="U28" s="30">
        <f>IF(N92="/",1,IF(O92="/",2,IF(P92="/",3,IF(Q92="/",4,0))))</f>
        <v>0</v>
      </c>
      <c r="AE28" s="34"/>
      <c r="AF28" s="76" t="s">
        <v>69</v>
      </c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116"/>
      <c r="AS28" s="116"/>
      <c r="AT28" s="116"/>
      <c r="AU28" s="116"/>
      <c r="AV28" s="74" t="s">
        <v>70</v>
      </c>
      <c r="AW28" s="30">
        <f>IF(AR80="/",1,IF(AS80="/",2,IF(AT80="/",3,IF(AU80="/",4,0))))</f>
        <v>0</v>
      </c>
      <c r="AX28" s="30">
        <f>IF(AR90="/",1,IF(AS90="/",2,IF(AT90="/",3,IF(AU90="/",4,0))))</f>
        <v>0</v>
      </c>
      <c r="AY28" s="30">
        <f>IF(AR92="/",1,IF(AS92="/",2,IF(AT92="/",3,IF(AU92="/",4,0))))</f>
        <v>0</v>
      </c>
      <c r="BI28" s="34"/>
      <c r="BJ28" s="76" t="s">
        <v>69</v>
      </c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116"/>
      <c r="BW28" s="116"/>
      <c r="BX28" s="116"/>
      <c r="BY28" s="116"/>
      <c r="BZ28" s="74" t="s">
        <v>70</v>
      </c>
      <c r="CA28" s="30">
        <f>IF(BV80="/",1,IF(BW80="/",2,IF(BX80="/",3,IF(BY80="/",4,0))))</f>
        <v>0</v>
      </c>
      <c r="CB28" s="30">
        <f>IF(BV90="/",1,IF(BW90="/",2,IF(BX90="/",3,IF(BY90="/",4,0))))</f>
        <v>0</v>
      </c>
      <c r="CC28" s="30">
        <f>IF(BV92="/",1,IF(BW92="/",2,IF(BX92="/",3,IF(BY92="/",4,0))))</f>
        <v>0</v>
      </c>
    </row>
    <row r="29" spans="1:86" ht="20.100000000000001" customHeight="1">
      <c r="A29" s="34"/>
      <c r="B29" s="73"/>
      <c r="C29" s="34" t="s">
        <v>71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116"/>
      <c r="O29" s="116"/>
      <c r="P29" s="116"/>
      <c r="Q29" s="116"/>
      <c r="R29" s="74"/>
      <c r="AE29" s="34"/>
      <c r="AF29" s="73"/>
      <c r="AG29" s="34" t="s">
        <v>71</v>
      </c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116"/>
      <c r="AS29" s="116"/>
      <c r="AT29" s="116"/>
      <c r="AU29" s="116"/>
      <c r="AV29" s="74"/>
      <c r="BI29" s="34"/>
      <c r="BJ29" s="73"/>
      <c r="BK29" s="34" t="s">
        <v>71</v>
      </c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116"/>
      <c r="BW29" s="116"/>
      <c r="BX29" s="116"/>
      <c r="BY29" s="116"/>
      <c r="BZ29" s="74"/>
    </row>
    <row r="30" spans="1:86" ht="20.100000000000001" customHeight="1">
      <c r="A30" s="34"/>
      <c r="B30" s="73"/>
      <c r="C30" s="34"/>
      <c r="D30" s="34" t="s">
        <v>72</v>
      </c>
      <c r="E30" s="34"/>
      <c r="F30" s="34"/>
      <c r="G30" s="34"/>
      <c r="H30" s="34"/>
      <c r="I30" s="34"/>
      <c r="J30" s="34"/>
      <c r="K30" s="34"/>
      <c r="L30" s="34"/>
      <c r="M30" s="34"/>
      <c r="N30" s="116"/>
      <c r="O30" s="116"/>
      <c r="P30" s="116"/>
      <c r="Q30" s="116"/>
      <c r="R30" s="74"/>
      <c r="AE30" s="34"/>
      <c r="AF30" s="73"/>
      <c r="AG30" s="34"/>
      <c r="AH30" s="34" t="s">
        <v>72</v>
      </c>
      <c r="AI30" s="34"/>
      <c r="AJ30" s="34"/>
      <c r="AK30" s="34"/>
      <c r="AL30" s="34"/>
      <c r="AM30" s="34"/>
      <c r="AN30" s="34"/>
      <c r="AO30" s="34"/>
      <c r="AP30" s="34"/>
      <c r="AQ30" s="34"/>
      <c r="AR30" s="116"/>
      <c r="AS30" s="116"/>
      <c r="AT30" s="116"/>
      <c r="AU30" s="116"/>
      <c r="AV30" s="74"/>
      <c r="BI30" s="34"/>
      <c r="BJ30" s="73"/>
      <c r="BK30" s="34"/>
      <c r="BL30" s="34" t="s">
        <v>72</v>
      </c>
      <c r="BM30" s="34"/>
      <c r="BN30" s="34"/>
      <c r="BO30" s="34"/>
      <c r="BP30" s="34"/>
      <c r="BQ30" s="34"/>
      <c r="BR30" s="34"/>
      <c r="BS30" s="34"/>
      <c r="BT30" s="34"/>
      <c r="BU30" s="34"/>
      <c r="BV30" s="116"/>
      <c r="BW30" s="116"/>
      <c r="BX30" s="116"/>
      <c r="BY30" s="116"/>
      <c r="BZ30" s="74"/>
    </row>
    <row r="31" spans="1:86" ht="20.100000000000001" customHeight="1">
      <c r="A31" s="34"/>
      <c r="B31" s="73" t="s">
        <v>73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116"/>
      <c r="O31" s="116"/>
      <c r="P31" s="116"/>
      <c r="Q31" s="116"/>
      <c r="R31" s="74"/>
      <c r="AE31" s="34"/>
      <c r="AF31" s="73" t="s">
        <v>73</v>
      </c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116"/>
      <c r="AS31" s="116"/>
      <c r="AT31" s="116"/>
      <c r="AU31" s="116"/>
      <c r="AV31" s="74"/>
      <c r="BI31" s="34"/>
      <c r="BJ31" s="73" t="s">
        <v>73</v>
      </c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116"/>
      <c r="BW31" s="116"/>
      <c r="BX31" s="116"/>
      <c r="BY31" s="116"/>
      <c r="BZ31" s="74"/>
    </row>
    <row r="32" spans="1:86" ht="20.100000000000001" customHeight="1">
      <c r="A32" s="34"/>
      <c r="B32" s="73" t="s">
        <v>74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116"/>
      <c r="O32" s="116"/>
      <c r="P32" s="116"/>
      <c r="Q32" s="116"/>
      <c r="R32" s="74"/>
      <c r="AE32" s="34"/>
      <c r="AF32" s="73" t="s">
        <v>74</v>
      </c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116"/>
      <c r="AS32" s="116"/>
      <c r="AT32" s="116"/>
      <c r="AU32" s="116"/>
      <c r="AV32" s="74"/>
      <c r="BI32" s="34"/>
      <c r="BJ32" s="73" t="s">
        <v>74</v>
      </c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116"/>
      <c r="BW32" s="116"/>
      <c r="BX32" s="116"/>
      <c r="BY32" s="116"/>
      <c r="BZ32" s="74"/>
    </row>
    <row r="33" spans="1:86" ht="20.100000000000001" customHeight="1">
      <c r="A33" s="34"/>
      <c r="B33" s="76" t="s">
        <v>75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116"/>
      <c r="O33" s="116"/>
      <c r="P33" s="116"/>
      <c r="Q33" s="116"/>
      <c r="R33" s="74"/>
      <c r="AE33" s="34"/>
      <c r="AF33" s="76" t="s">
        <v>75</v>
      </c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116"/>
      <c r="AS33" s="116"/>
      <c r="AT33" s="116"/>
      <c r="AU33" s="116"/>
      <c r="AV33" s="74"/>
      <c r="BI33" s="34"/>
      <c r="BJ33" s="76" t="s">
        <v>75</v>
      </c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116"/>
      <c r="BW33" s="116"/>
      <c r="BX33" s="116"/>
      <c r="BY33" s="116"/>
      <c r="BZ33" s="74"/>
    </row>
    <row r="34" spans="1:86" ht="20.100000000000001" customHeight="1">
      <c r="A34" s="34"/>
      <c r="B34" s="73"/>
      <c r="C34" s="34" t="s">
        <v>76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116"/>
      <c r="O34" s="116"/>
      <c r="P34" s="116"/>
      <c r="Q34" s="116"/>
      <c r="R34" s="74"/>
      <c r="AE34" s="34"/>
      <c r="AF34" s="73"/>
      <c r="AG34" s="34" t="s">
        <v>76</v>
      </c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116"/>
      <c r="AS34" s="116"/>
      <c r="AT34" s="116"/>
      <c r="AU34" s="116"/>
      <c r="AV34" s="74"/>
      <c r="BI34" s="34"/>
      <c r="BJ34" s="73"/>
      <c r="BK34" s="34" t="s">
        <v>76</v>
      </c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116"/>
      <c r="BW34" s="116"/>
      <c r="BX34" s="116"/>
      <c r="BY34" s="116"/>
      <c r="BZ34" s="74"/>
    </row>
    <row r="35" spans="1:86" ht="20.100000000000001" customHeight="1">
      <c r="A35" s="34"/>
      <c r="B35" s="73"/>
      <c r="C35" s="34"/>
      <c r="D35" s="34" t="s">
        <v>77</v>
      </c>
      <c r="E35" s="34"/>
      <c r="F35" s="34"/>
      <c r="G35" s="34"/>
      <c r="H35" s="34"/>
      <c r="I35" s="34"/>
      <c r="J35" s="34"/>
      <c r="K35" s="34"/>
      <c r="L35" s="34"/>
      <c r="M35" s="34"/>
      <c r="N35" s="116"/>
      <c r="O35" s="116"/>
      <c r="P35" s="116"/>
      <c r="Q35" s="116"/>
      <c r="R35" s="74"/>
      <c r="AE35" s="34"/>
      <c r="AF35" s="73"/>
      <c r="AG35" s="34"/>
      <c r="AH35" s="34" t="s">
        <v>77</v>
      </c>
      <c r="AI35" s="34"/>
      <c r="AJ35" s="34"/>
      <c r="AK35" s="34"/>
      <c r="AL35" s="34"/>
      <c r="AM35" s="34"/>
      <c r="AN35" s="34"/>
      <c r="AO35" s="34"/>
      <c r="AP35" s="34"/>
      <c r="AQ35" s="34"/>
      <c r="AR35" s="116"/>
      <c r="AS35" s="116"/>
      <c r="AT35" s="116"/>
      <c r="AU35" s="116"/>
      <c r="AV35" s="74"/>
      <c r="BI35" s="34"/>
      <c r="BJ35" s="73"/>
      <c r="BK35" s="34"/>
      <c r="BL35" s="34" t="s">
        <v>77</v>
      </c>
      <c r="BM35" s="34"/>
      <c r="BN35" s="34"/>
      <c r="BO35" s="34"/>
      <c r="BP35" s="34"/>
      <c r="BQ35" s="34"/>
      <c r="BR35" s="34"/>
      <c r="BS35" s="34"/>
      <c r="BT35" s="34"/>
      <c r="BU35" s="34"/>
      <c r="BV35" s="116"/>
      <c r="BW35" s="116"/>
      <c r="BX35" s="116"/>
      <c r="BY35" s="116"/>
      <c r="BZ35" s="74"/>
    </row>
    <row r="36" spans="1:86" ht="20.100000000000001" customHeight="1">
      <c r="A36" s="34"/>
      <c r="B36" s="73" t="s">
        <v>78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116"/>
      <c r="O36" s="116"/>
      <c r="P36" s="116"/>
      <c r="Q36" s="116"/>
      <c r="R36" s="74"/>
      <c r="AE36" s="34"/>
      <c r="AF36" s="73" t="s">
        <v>78</v>
      </c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116"/>
      <c r="AS36" s="116"/>
      <c r="AT36" s="116"/>
      <c r="AU36" s="116"/>
      <c r="AV36" s="74"/>
      <c r="BI36" s="34"/>
      <c r="BJ36" s="73" t="s">
        <v>78</v>
      </c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116"/>
      <c r="BW36" s="116"/>
      <c r="BX36" s="116"/>
      <c r="BY36" s="116"/>
      <c r="BZ36" s="74"/>
    </row>
    <row r="37" spans="1:86" ht="20.100000000000001" customHeight="1">
      <c r="A37" s="34"/>
      <c r="B37" s="76" t="s">
        <v>79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116"/>
      <c r="O37" s="116"/>
      <c r="P37" s="116"/>
      <c r="Q37" s="116"/>
      <c r="R37" s="74"/>
      <c r="AE37" s="34"/>
      <c r="AF37" s="76" t="s">
        <v>79</v>
      </c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116"/>
      <c r="AS37" s="116"/>
      <c r="AT37" s="116"/>
      <c r="AU37" s="116"/>
      <c r="AV37" s="74"/>
      <c r="BI37" s="34"/>
      <c r="BJ37" s="76" t="s">
        <v>79</v>
      </c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116"/>
      <c r="BW37" s="116"/>
      <c r="BX37" s="116"/>
      <c r="BY37" s="116"/>
      <c r="BZ37" s="74"/>
    </row>
    <row r="38" spans="1:86" ht="20.100000000000001" customHeight="1">
      <c r="A38" s="34"/>
      <c r="B38" s="73"/>
      <c r="C38" s="34" t="s">
        <v>80</v>
      </c>
      <c r="D38" s="34"/>
      <c r="E38" s="34"/>
      <c r="F38" s="34"/>
      <c r="G38" s="34"/>
      <c r="H38" s="34"/>
      <c r="I38" s="34"/>
      <c r="J38" s="34"/>
      <c r="K38" s="34"/>
      <c r="L38" s="34"/>
      <c r="M38" s="86"/>
      <c r="N38" s="116"/>
      <c r="O38" s="116"/>
      <c r="P38" s="116"/>
      <c r="Q38" s="116"/>
      <c r="R38" s="74"/>
      <c r="AE38" s="34"/>
      <c r="AF38" s="73"/>
      <c r="AG38" s="34" t="s">
        <v>80</v>
      </c>
      <c r="AH38" s="34"/>
      <c r="AI38" s="34"/>
      <c r="AJ38" s="34"/>
      <c r="AK38" s="34"/>
      <c r="AL38" s="34"/>
      <c r="AM38" s="34"/>
      <c r="AN38" s="34"/>
      <c r="AO38" s="34"/>
      <c r="AP38" s="34"/>
      <c r="AQ38" s="86"/>
      <c r="AR38" s="116"/>
      <c r="AS38" s="116"/>
      <c r="AT38" s="116"/>
      <c r="AU38" s="116"/>
      <c r="AV38" s="74"/>
      <c r="BI38" s="34"/>
      <c r="BJ38" s="73"/>
      <c r="BK38" s="34" t="s">
        <v>80</v>
      </c>
      <c r="BL38" s="34"/>
      <c r="BM38" s="34"/>
      <c r="BN38" s="34"/>
      <c r="BO38" s="34"/>
      <c r="BP38" s="34"/>
      <c r="BQ38" s="34"/>
      <c r="BR38" s="34"/>
      <c r="BS38" s="34"/>
      <c r="BT38" s="34"/>
      <c r="BU38" s="86"/>
      <c r="BV38" s="116"/>
      <c r="BW38" s="116"/>
      <c r="BX38" s="116"/>
      <c r="BY38" s="116"/>
      <c r="BZ38" s="74"/>
    </row>
    <row r="39" spans="1:86" ht="20.100000000000001" customHeight="1">
      <c r="A39" s="34"/>
      <c r="B39" s="73"/>
      <c r="C39" s="34"/>
      <c r="D39" s="87" t="s">
        <v>81</v>
      </c>
      <c r="E39" s="34"/>
      <c r="F39" s="34"/>
      <c r="G39" s="34"/>
      <c r="H39" s="34"/>
      <c r="I39" s="34"/>
      <c r="J39" s="34"/>
      <c r="K39" s="34"/>
      <c r="L39" s="34"/>
      <c r="M39" s="86"/>
      <c r="N39" s="116"/>
      <c r="O39" s="116"/>
      <c r="P39" s="116"/>
      <c r="Q39" s="116"/>
      <c r="R39" s="74"/>
      <c r="AE39" s="34"/>
      <c r="AF39" s="73"/>
      <c r="AG39" s="34"/>
      <c r="AH39" s="87" t="s">
        <v>81</v>
      </c>
      <c r="AI39" s="34"/>
      <c r="AJ39" s="34"/>
      <c r="AK39" s="34"/>
      <c r="AL39" s="34"/>
      <c r="AM39" s="34"/>
      <c r="AN39" s="34"/>
      <c r="AO39" s="34"/>
      <c r="AP39" s="34"/>
      <c r="AQ39" s="86"/>
      <c r="AR39" s="116"/>
      <c r="AS39" s="116"/>
      <c r="AT39" s="116"/>
      <c r="AU39" s="116"/>
      <c r="AV39" s="74"/>
      <c r="BI39" s="34"/>
      <c r="BJ39" s="73"/>
      <c r="BK39" s="34"/>
      <c r="BL39" s="87" t="s">
        <v>81</v>
      </c>
      <c r="BM39" s="34"/>
      <c r="BN39" s="34"/>
      <c r="BO39" s="34"/>
      <c r="BP39" s="34"/>
      <c r="BQ39" s="34"/>
      <c r="BR39" s="34"/>
      <c r="BS39" s="34"/>
      <c r="BT39" s="34"/>
      <c r="BU39" s="86"/>
      <c r="BV39" s="116"/>
      <c r="BW39" s="116"/>
      <c r="BX39" s="116"/>
      <c r="BY39" s="116"/>
      <c r="BZ39" s="74"/>
    </row>
    <row r="40" spans="1:86" ht="20.100000000000001" customHeight="1">
      <c r="A40" s="34"/>
      <c r="B40" s="73" t="s">
        <v>82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86"/>
      <c r="N40" s="116"/>
      <c r="O40" s="116"/>
      <c r="P40" s="116"/>
      <c r="Q40" s="116"/>
      <c r="R40" s="74"/>
      <c r="AE40" s="34"/>
      <c r="AF40" s="73" t="s">
        <v>82</v>
      </c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86"/>
      <c r="AR40" s="116"/>
      <c r="AS40" s="116"/>
      <c r="AT40" s="116"/>
      <c r="AU40" s="116"/>
      <c r="AV40" s="74"/>
      <c r="BI40" s="34"/>
      <c r="BJ40" s="73" t="s">
        <v>82</v>
      </c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86"/>
      <c r="BV40" s="116"/>
      <c r="BW40" s="116"/>
      <c r="BX40" s="116"/>
      <c r="BY40" s="116"/>
      <c r="BZ40" s="74"/>
    </row>
    <row r="41" spans="1:86" ht="20.100000000000001" customHeight="1">
      <c r="A41" s="34"/>
      <c r="B41" s="76" t="s">
        <v>83</v>
      </c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86"/>
      <c r="N41" s="116"/>
      <c r="O41" s="116"/>
      <c r="P41" s="116"/>
      <c r="Q41" s="116"/>
      <c r="R41" s="74"/>
      <c r="AE41" s="34"/>
      <c r="AF41" s="76" t="s">
        <v>83</v>
      </c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86"/>
      <c r="AR41" s="116"/>
      <c r="AS41" s="116"/>
      <c r="AT41" s="116"/>
      <c r="AU41" s="116"/>
      <c r="AV41" s="74"/>
      <c r="BI41" s="34"/>
      <c r="BJ41" s="76" t="s">
        <v>83</v>
      </c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86"/>
      <c r="BV41" s="116"/>
      <c r="BW41" s="116"/>
      <c r="BX41" s="116"/>
      <c r="BY41" s="116"/>
      <c r="BZ41" s="74"/>
    </row>
    <row r="42" spans="1:86">
      <c r="A42" s="34"/>
      <c r="B42" s="77" t="s">
        <v>84</v>
      </c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88"/>
      <c r="N42" s="117"/>
      <c r="O42" s="117"/>
      <c r="P42" s="117"/>
      <c r="Q42" s="117"/>
      <c r="R42" s="79"/>
      <c r="AE42" s="34"/>
      <c r="AF42" s="77" t="s">
        <v>84</v>
      </c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88"/>
      <c r="AR42" s="117"/>
      <c r="AS42" s="117"/>
      <c r="AT42" s="117"/>
      <c r="AU42" s="117"/>
      <c r="AV42" s="79"/>
      <c r="BI42" s="34"/>
      <c r="BJ42" s="77" t="s">
        <v>84</v>
      </c>
      <c r="BK42" s="78"/>
      <c r="BL42" s="78"/>
      <c r="BM42" s="78"/>
      <c r="BN42" s="78"/>
      <c r="BO42" s="78"/>
      <c r="BP42" s="78"/>
      <c r="BQ42" s="78"/>
      <c r="BR42" s="78"/>
      <c r="BS42" s="78"/>
      <c r="BT42" s="78"/>
      <c r="BU42" s="88"/>
      <c r="BV42" s="117"/>
      <c r="BW42" s="117"/>
      <c r="BX42" s="117"/>
      <c r="BY42" s="117"/>
      <c r="BZ42" s="79"/>
    </row>
    <row r="43" spans="1:86" ht="18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</row>
    <row r="44" spans="1:86" ht="18" customHeight="1">
      <c r="A44" s="78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80"/>
      <c r="T44" s="80"/>
      <c r="U44" s="80"/>
      <c r="V44" s="80"/>
      <c r="W44" s="80"/>
      <c r="X44" s="80"/>
      <c r="Y44" s="80"/>
      <c r="Z44" s="80"/>
      <c r="AA44" s="81"/>
      <c r="AB44" s="81"/>
      <c r="AC44" s="81"/>
      <c r="AD44" s="81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80"/>
      <c r="AX44" s="80"/>
      <c r="AY44" s="80"/>
      <c r="AZ44" s="80"/>
      <c r="BA44" s="80"/>
      <c r="BB44" s="80"/>
      <c r="BC44" s="80"/>
      <c r="BD44" s="80"/>
      <c r="BE44" s="81"/>
      <c r="BF44" s="81"/>
      <c r="BG44" s="81"/>
      <c r="BH44" s="81"/>
      <c r="BI44" s="78"/>
      <c r="BJ44" s="78"/>
      <c r="BK44" s="78"/>
      <c r="BL44" s="78"/>
      <c r="BM44" s="78"/>
      <c r="BN44" s="78"/>
      <c r="BO44" s="78"/>
      <c r="BP44" s="78"/>
      <c r="BQ44" s="78"/>
      <c r="BR44" s="78"/>
      <c r="BS44" s="78"/>
      <c r="BT44" s="78"/>
      <c r="BU44" s="78"/>
      <c r="BV44" s="78"/>
      <c r="BW44" s="78"/>
      <c r="BX44" s="78"/>
      <c r="BY44" s="78"/>
      <c r="BZ44" s="78"/>
      <c r="CA44" s="80"/>
      <c r="CB44" s="80"/>
      <c r="CC44" s="80"/>
      <c r="CD44" s="80"/>
      <c r="CE44" s="80"/>
      <c r="CF44" s="80"/>
      <c r="CG44" s="80"/>
      <c r="CH44" s="80"/>
    </row>
    <row r="45" spans="1:86">
      <c r="A45" s="34"/>
      <c r="B45" s="121" t="s">
        <v>48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3"/>
      <c r="N45" s="130" t="s">
        <v>49</v>
      </c>
      <c r="O45" s="130"/>
      <c r="P45" s="130"/>
      <c r="Q45" s="130"/>
      <c r="R45" s="120" t="s">
        <v>50</v>
      </c>
      <c r="AE45" s="34"/>
      <c r="AF45" s="121" t="s">
        <v>48</v>
      </c>
      <c r="AG45" s="122"/>
      <c r="AH45" s="122"/>
      <c r="AI45" s="122"/>
      <c r="AJ45" s="122"/>
      <c r="AK45" s="122"/>
      <c r="AL45" s="122"/>
      <c r="AM45" s="122"/>
      <c r="AN45" s="122"/>
      <c r="AO45" s="122"/>
      <c r="AP45" s="122"/>
      <c r="AQ45" s="123"/>
      <c r="AR45" s="130" t="s">
        <v>49</v>
      </c>
      <c r="AS45" s="130"/>
      <c r="AT45" s="130"/>
      <c r="AU45" s="130"/>
      <c r="AV45" s="120" t="s">
        <v>50</v>
      </c>
      <c r="BI45" s="34"/>
      <c r="BJ45" s="121" t="s">
        <v>48</v>
      </c>
      <c r="BK45" s="122"/>
      <c r="BL45" s="122"/>
      <c r="BM45" s="122"/>
      <c r="BN45" s="122"/>
      <c r="BO45" s="122"/>
      <c r="BP45" s="122"/>
      <c r="BQ45" s="122"/>
      <c r="BR45" s="122"/>
      <c r="BS45" s="122"/>
      <c r="BT45" s="122"/>
      <c r="BU45" s="123"/>
      <c r="BV45" s="130" t="s">
        <v>49</v>
      </c>
      <c r="BW45" s="130"/>
      <c r="BX45" s="130"/>
      <c r="BY45" s="130"/>
      <c r="BZ45" s="120" t="s">
        <v>50</v>
      </c>
    </row>
    <row r="46" spans="1:86" ht="14.1" customHeight="1">
      <c r="A46" s="34"/>
      <c r="B46" s="124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6"/>
      <c r="N46" s="66">
        <v>1</v>
      </c>
      <c r="O46" s="66">
        <v>2</v>
      </c>
      <c r="P46" s="66">
        <v>3</v>
      </c>
      <c r="Q46" s="66">
        <v>4</v>
      </c>
      <c r="R46" s="120"/>
      <c r="AE46" s="34"/>
      <c r="AF46" s="124"/>
      <c r="AG46" s="125"/>
      <c r="AH46" s="125"/>
      <c r="AI46" s="125"/>
      <c r="AJ46" s="125"/>
      <c r="AK46" s="125"/>
      <c r="AL46" s="125"/>
      <c r="AM46" s="125"/>
      <c r="AN46" s="125"/>
      <c r="AO46" s="125"/>
      <c r="AP46" s="125"/>
      <c r="AQ46" s="126"/>
      <c r="AR46" s="66">
        <v>1</v>
      </c>
      <c r="AS46" s="66">
        <v>2</v>
      </c>
      <c r="AT46" s="66">
        <v>3</v>
      </c>
      <c r="AU46" s="66">
        <v>4</v>
      </c>
      <c r="AV46" s="120"/>
      <c r="BI46" s="34"/>
      <c r="BJ46" s="124"/>
      <c r="BK46" s="125"/>
      <c r="BL46" s="125"/>
      <c r="BM46" s="125"/>
      <c r="BN46" s="125"/>
      <c r="BO46" s="125"/>
      <c r="BP46" s="125"/>
      <c r="BQ46" s="125"/>
      <c r="BR46" s="125"/>
      <c r="BS46" s="125"/>
      <c r="BT46" s="125"/>
      <c r="BU46" s="126"/>
      <c r="BV46" s="66">
        <v>1</v>
      </c>
      <c r="BW46" s="66">
        <v>2</v>
      </c>
      <c r="BX46" s="66">
        <v>3</v>
      </c>
      <c r="BY46" s="66">
        <v>4</v>
      </c>
      <c r="BZ46" s="120"/>
    </row>
    <row r="47" spans="1:86" ht="14.1" customHeight="1">
      <c r="A47" s="34"/>
      <c r="B47" s="124"/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6"/>
      <c r="N47" s="67" t="s">
        <v>51</v>
      </c>
      <c r="O47" s="67" t="s">
        <v>51</v>
      </c>
      <c r="P47" s="67" t="s">
        <v>51</v>
      </c>
      <c r="Q47" s="67" t="s">
        <v>51</v>
      </c>
      <c r="R47" s="120"/>
      <c r="AE47" s="34"/>
      <c r="AF47" s="124"/>
      <c r="AG47" s="125"/>
      <c r="AH47" s="125"/>
      <c r="AI47" s="125"/>
      <c r="AJ47" s="125"/>
      <c r="AK47" s="125"/>
      <c r="AL47" s="125"/>
      <c r="AM47" s="125"/>
      <c r="AN47" s="125"/>
      <c r="AO47" s="125"/>
      <c r="AP47" s="125"/>
      <c r="AQ47" s="126"/>
      <c r="AR47" s="67" t="s">
        <v>51</v>
      </c>
      <c r="AS47" s="67" t="s">
        <v>51</v>
      </c>
      <c r="AT47" s="67" t="s">
        <v>51</v>
      </c>
      <c r="AU47" s="67" t="s">
        <v>51</v>
      </c>
      <c r="AV47" s="120"/>
      <c r="BI47" s="34"/>
      <c r="BJ47" s="124"/>
      <c r="BK47" s="125"/>
      <c r="BL47" s="125"/>
      <c r="BM47" s="125"/>
      <c r="BN47" s="125"/>
      <c r="BO47" s="125"/>
      <c r="BP47" s="125"/>
      <c r="BQ47" s="125"/>
      <c r="BR47" s="125"/>
      <c r="BS47" s="125"/>
      <c r="BT47" s="125"/>
      <c r="BU47" s="126"/>
      <c r="BV47" s="67" t="s">
        <v>51</v>
      </c>
      <c r="BW47" s="67" t="s">
        <v>51</v>
      </c>
      <c r="BX47" s="67" t="s">
        <v>51</v>
      </c>
      <c r="BY47" s="67" t="s">
        <v>51</v>
      </c>
      <c r="BZ47" s="120"/>
    </row>
    <row r="48" spans="1:86" ht="14.1" customHeight="1">
      <c r="A48" s="34"/>
      <c r="B48" s="124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6"/>
      <c r="N48" s="67" t="s">
        <v>52</v>
      </c>
      <c r="O48" s="67" t="s">
        <v>52</v>
      </c>
      <c r="P48" s="67" t="s">
        <v>53</v>
      </c>
      <c r="Q48" s="67" t="s">
        <v>54</v>
      </c>
      <c r="R48" s="120"/>
      <c r="AE48" s="34"/>
      <c r="AF48" s="124"/>
      <c r="AG48" s="125"/>
      <c r="AH48" s="125"/>
      <c r="AI48" s="125"/>
      <c r="AJ48" s="125"/>
      <c r="AK48" s="125"/>
      <c r="AL48" s="125"/>
      <c r="AM48" s="125"/>
      <c r="AN48" s="125"/>
      <c r="AO48" s="125"/>
      <c r="AP48" s="125"/>
      <c r="AQ48" s="126"/>
      <c r="AR48" s="67" t="s">
        <v>52</v>
      </c>
      <c r="AS48" s="67" t="s">
        <v>52</v>
      </c>
      <c r="AT48" s="67" t="s">
        <v>53</v>
      </c>
      <c r="AU48" s="67" t="s">
        <v>54</v>
      </c>
      <c r="AV48" s="120"/>
      <c r="BI48" s="34"/>
      <c r="BJ48" s="124"/>
      <c r="BK48" s="125"/>
      <c r="BL48" s="125"/>
      <c r="BM48" s="125"/>
      <c r="BN48" s="125"/>
      <c r="BO48" s="125"/>
      <c r="BP48" s="125"/>
      <c r="BQ48" s="125"/>
      <c r="BR48" s="125"/>
      <c r="BS48" s="125"/>
      <c r="BT48" s="125"/>
      <c r="BU48" s="126"/>
      <c r="BV48" s="67" t="s">
        <v>52</v>
      </c>
      <c r="BW48" s="67" t="s">
        <v>52</v>
      </c>
      <c r="BX48" s="67" t="s">
        <v>53</v>
      </c>
      <c r="BY48" s="67" t="s">
        <v>54</v>
      </c>
      <c r="BZ48" s="120"/>
    </row>
    <row r="49" spans="1:78" ht="14.1" customHeight="1">
      <c r="A49" s="34"/>
      <c r="B49" s="127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9"/>
      <c r="N49" s="82" t="s">
        <v>55</v>
      </c>
      <c r="O49" s="82" t="s">
        <v>56</v>
      </c>
      <c r="P49" s="82" t="s">
        <v>56</v>
      </c>
      <c r="Q49" s="82" t="s">
        <v>56</v>
      </c>
      <c r="R49" s="120"/>
      <c r="AE49" s="34"/>
      <c r="AF49" s="127"/>
      <c r="AG49" s="128"/>
      <c r="AH49" s="128"/>
      <c r="AI49" s="128"/>
      <c r="AJ49" s="128"/>
      <c r="AK49" s="128"/>
      <c r="AL49" s="128"/>
      <c r="AM49" s="128"/>
      <c r="AN49" s="128"/>
      <c r="AO49" s="128"/>
      <c r="AP49" s="128"/>
      <c r="AQ49" s="129"/>
      <c r="AR49" s="82" t="s">
        <v>55</v>
      </c>
      <c r="AS49" s="82" t="s">
        <v>56</v>
      </c>
      <c r="AT49" s="82" t="s">
        <v>56</v>
      </c>
      <c r="AU49" s="82" t="s">
        <v>56</v>
      </c>
      <c r="AV49" s="120"/>
      <c r="BI49" s="34"/>
      <c r="BJ49" s="127"/>
      <c r="BK49" s="128"/>
      <c r="BL49" s="128"/>
      <c r="BM49" s="128"/>
      <c r="BN49" s="128"/>
      <c r="BO49" s="128"/>
      <c r="BP49" s="128"/>
      <c r="BQ49" s="128"/>
      <c r="BR49" s="128"/>
      <c r="BS49" s="128"/>
      <c r="BT49" s="128"/>
      <c r="BU49" s="129"/>
      <c r="BV49" s="82" t="s">
        <v>55</v>
      </c>
      <c r="BW49" s="82" t="s">
        <v>56</v>
      </c>
      <c r="BX49" s="82" t="s">
        <v>56</v>
      </c>
      <c r="BY49" s="82" t="s">
        <v>56</v>
      </c>
      <c r="BZ49" s="120"/>
    </row>
    <row r="50" spans="1:78" ht="20.100000000000001" customHeight="1">
      <c r="A50" s="34"/>
      <c r="B50" s="73"/>
      <c r="C50" s="34" t="s">
        <v>85</v>
      </c>
      <c r="D50" s="34"/>
      <c r="E50" s="34"/>
      <c r="F50" s="34"/>
      <c r="G50" s="34"/>
      <c r="H50" s="34"/>
      <c r="I50" s="34"/>
      <c r="J50" s="34"/>
      <c r="K50" s="34"/>
      <c r="L50" s="34"/>
      <c r="M50" s="86"/>
      <c r="N50" s="115"/>
      <c r="O50" s="115"/>
      <c r="P50" s="115"/>
      <c r="Q50" s="115"/>
      <c r="R50" s="86"/>
      <c r="AE50" s="34"/>
      <c r="AF50" s="73"/>
      <c r="AG50" s="34" t="s">
        <v>85</v>
      </c>
      <c r="AH50" s="34"/>
      <c r="AI50" s="34"/>
      <c r="AJ50" s="34"/>
      <c r="AK50" s="34"/>
      <c r="AL50" s="34"/>
      <c r="AM50" s="34"/>
      <c r="AN50" s="34"/>
      <c r="AO50" s="34"/>
      <c r="AP50" s="34"/>
      <c r="AQ50" s="86"/>
      <c r="AR50" s="115"/>
      <c r="AS50" s="115"/>
      <c r="AT50" s="115"/>
      <c r="AU50" s="115"/>
      <c r="AV50" s="86"/>
      <c r="BI50" s="34"/>
      <c r="BJ50" s="73"/>
      <c r="BK50" s="34" t="s">
        <v>85</v>
      </c>
      <c r="BL50" s="34"/>
      <c r="BM50" s="34"/>
      <c r="BN50" s="34"/>
      <c r="BO50" s="34"/>
      <c r="BP50" s="34"/>
      <c r="BQ50" s="34"/>
      <c r="BR50" s="34"/>
      <c r="BS50" s="34"/>
      <c r="BT50" s="34"/>
      <c r="BU50" s="86"/>
      <c r="BV50" s="115"/>
      <c r="BW50" s="115"/>
      <c r="BX50" s="115"/>
      <c r="BY50" s="115"/>
      <c r="BZ50" s="74"/>
    </row>
    <row r="51" spans="1:78" ht="20.100000000000001" customHeight="1">
      <c r="A51" s="34"/>
      <c r="B51" s="73"/>
      <c r="C51" s="34"/>
      <c r="D51" s="87" t="s">
        <v>86</v>
      </c>
      <c r="E51" s="34"/>
      <c r="F51" s="34"/>
      <c r="G51" s="34"/>
      <c r="H51" s="34"/>
      <c r="I51" s="34"/>
      <c r="J51" s="34"/>
      <c r="K51" s="34"/>
      <c r="L51" s="34"/>
      <c r="M51" s="86"/>
      <c r="N51" s="116"/>
      <c r="O51" s="116"/>
      <c r="P51" s="116"/>
      <c r="Q51" s="116"/>
      <c r="R51" s="86"/>
      <c r="AE51" s="34"/>
      <c r="AF51" s="73"/>
      <c r="AG51" s="34"/>
      <c r="AH51" s="87" t="s">
        <v>86</v>
      </c>
      <c r="AI51" s="34"/>
      <c r="AJ51" s="34"/>
      <c r="AK51" s="34"/>
      <c r="AL51" s="34"/>
      <c r="AM51" s="34"/>
      <c r="AN51" s="34"/>
      <c r="AO51" s="34"/>
      <c r="AP51" s="34"/>
      <c r="AQ51" s="86"/>
      <c r="AR51" s="116"/>
      <c r="AS51" s="116"/>
      <c r="AT51" s="116"/>
      <c r="AU51" s="116"/>
      <c r="AV51" s="86"/>
      <c r="BI51" s="34"/>
      <c r="BJ51" s="73"/>
      <c r="BK51" s="34"/>
      <c r="BL51" s="87" t="s">
        <v>86</v>
      </c>
      <c r="BM51" s="34"/>
      <c r="BN51" s="34"/>
      <c r="BO51" s="34"/>
      <c r="BP51" s="34"/>
      <c r="BQ51" s="34"/>
      <c r="BR51" s="34"/>
      <c r="BS51" s="34"/>
      <c r="BT51" s="34"/>
      <c r="BU51" s="86"/>
      <c r="BV51" s="116"/>
      <c r="BW51" s="116"/>
      <c r="BX51" s="116"/>
      <c r="BY51" s="116"/>
      <c r="BZ51" s="74"/>
    </row>
    <row r="52" spans="1:78" ht="20.100000000000001" customHeight="1">
      <c r="A52" s="34"/>
      <c r="B52" s="73" t="s">
        <v>87</v>
      </c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86"/>
      <c r="N52" s="116"/>
      <c r="O52" s="116"/>
      <c r="P52" s="116"/>
      <c r="Q52" s="116"/>
      <c r="R52" s="86"/>
      <c r="AE52" s="34"/>
      <c r="AF52" s="73" t="s">
        <v>87</v>
      </c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86"/>
      <c r="AR52" s="116"/>
      <c r="AS52" s="116"/>
      <c r="AT52" s="116"/>
      <c r="AU52" s="116"/>
      <c r="AV52" s="86"/>
      <c r="BI52" s="34"/>
      <c r="BJ52" s="73" t="s">
        <v>87</v>
      </c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86"/>
      <c r="BV52" s="116"/>
      <c r="BW52" s="116"/>
      <c r="BX52" s="116"/>
      <c r="BY52" s="116"/>
      <c r="BZ52" s="74"/>
    </row>
    <row r="53" spans="1:78" ht="20.100000000000001" customHeight="1">
      <c r="A53" s="34"/>
      <c r="B53" s="73" t="s">
        <v>88</v>
      </c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86"/>
      <c r="N53" s="116"/>
      <c r="O53" s="116"/>
      <c r="P53" s="116"/>
      <c r="Q53" s="116"/>
      <c r="R53" s="86"/>
      <c r="AE53" s="34"/>
      <c r="AF53" s="73" t="s">
        <v>88</v>
      </c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86"/>
      <c r="AR53" s="116"/>
      <c r="AS53" s="116"/>
      <c r="AT53" s="116"/>
      <c r="AU53" s="116"/>
      <c r="AV53" s="86"/>
      <c r="BI53" s="34"/>
      <c r="BJ53" s="73" t="s">
        <v>88</v>
      </c>
      <c r="BK53" s="34"/>
      <c r="BL53" s="34"/>
      <c r="BM53" s="34"/>
      <c r="BN53" s="34"/>
      <c r="BO53" s="34"/>
      <c r="BP53" s="34"/>
      <c r="BQ53" s="34"/>
      <c r="BR53" s="34"/>
      <c r="BS53" s="34"/>
      <c r="BT53" s="34"/>
      <c r="BU53" s="86"/>
      <c r="BV53" s="116"/>
      <c r="BW53" s="116"/>
      <c r="BX53" s="116"/>
      <c r="BY53" s="116"/>
      <c r="BZ53" s="74"/>
    </row>
    <row r="54" spans="1:78" ht="20.100000000000001" customHeight="1">
      <c r="A54" s="34"/>
      <c r="B54" s="73"/>
      <c r="C54" s="34" t="s">
        <v>89</v>
      </c>
      <c r="D54" s="34"/>
      <c r="E54" s="34"/>
      <c r="F54" s="34"/>
      <c r="G54" s="34"/>
      <c r="H54" s="34"/>
      <c r="I54" s="34"/>
      <c r="J54" s="34"/>
      <c r="K54" s="34"/>
      <c r="L54" s="34"/>
      <c r="M54" s="86"/>
      <c r="N54" s="116"/>
      <c r="O54" s="116"/>
      <c r="P54" s="116"/>
      <c r="Q54" s="116"/>
      <c r="R54" s="86"/>
      <c r="AE54" s="34"/>
      <c r="AF54" s="73"/>
      <c r="AG54" s="34" t="s">
        <v>89</v>
      </c>
      <c r="AH54" s="34"/>
      <c r="AI54" s="34"/>
      <c r="AJ54" s="34"/>
      <c r="AK54" s="34"/>
      <c r="AL54" s="34"/>
      <c r="AM54" s="34"/>
      <c r="AN54" s="34"/>
      <c r="AO54" s="34"/>
      <c r="AP54" s="34"/>
      <c r="AQ54" s="86"/>
      <c r="AR54" s="116"/>
      <c r="AS54" s="116"/>
      <c r="AT54" s="116"/>
      <c r="AU54" s="116"/>
      <c r="AV54" s="86"/>
      <c r="BI54" s="34"/>
      <c r="BJ54" s="73"/>
      <c r="BK54" s="34" t="s">
        <v>89</v>
      </c>
      <c r="BL54" s="34"/>
      <c r="BM54" s="34"/>
      <c r="BN54" s="34"/>
      <c r="BO54" s="34"/>
      <c r="BP54" s="34"/>
      <c r="BQ54" s="34"/>
      <c r="BR54" s="34"/>
      <c r="BS54" s="34"/>
      <c r="BT54" s="34"/>
      <c r="BU54" s="86"/>
      <c r="BV54" s="116"/>
      <c r="BW54" s="116"/>
      <c r="BX54" s="116"/>
      <c r="BY54" s="116"/>
      <c r="BZ54" s="74"/>
    </row>
    <row r="55" spans="1:78" ht="20.100000000000001" customHeight="1">
      <c r="A55" s="34"/>
      <c r="B55" s="73" t="s">
        <v>90</v>
      </c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86"/>
      <c r="N55" s="116"/>
      <c r="O55" s="116"/>
      <c r="P55" s="116"/>
      <c r="Q55" s="116"/>
      <c r="R55" s="86"/>
      <c r="AE55" s="34"/>
      <c r="AF55" s="73" t="s">
        <v>90</v>
      </c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86"/>
      <c r="AR55" s="116"/>
      <c r="AS55" s="116"/>
      <c r="AT55" s="116"/>
      <c r="AU55" s="116"/>
      <c r="AV55" s="86"/>
      <c r="BI55" s="34"/>
      <c r="BJ55" s="73" t="s">
        <v>90</v>
      </c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86"/>
      <c r="BV55" s="116"/>
      <c r="BW55" s="116"/>
      <c r="BX55" s="116"/>
      <c r="BY55" s="116"/>
      <c r="BZ55" s="74"/>
    </row>
    <row r="56" spans="1:78" ht="20.100000000000001" customHeight="1">
      <c r="A56" s="34"/>
      <c r="B56" s="73"/>
      <c r="C56" s="34"/>
      <c r="D56" s="87" t="s">
        <v>91</v>
      </c>
      <c r="E56" s="34"/>
      <c r="F56" s="34"/>
      <c r="G56" s="34"/>
      <c r="H56" s="34"/>
      <c r="I56" s="34"/>
      <c r="J56" s="34"/>
      <c r="K56" s="34"/>
      <c r="L56" s="34"/>
      <c r="M56" s="86"/>
      <c r="N56" s="116"/>
      <c r="O56" s="116"/>
      <c r="P56" s="116"/>
      <c r="Q56" s="116"/>
      <c r="R56" s="86"/>
      <c r="AE56" s="34"/>
      <c r="AF56" s="73"/>
      <c r="AG56" s="34"/>
      <c r="AH56" s="87" t="s">
        <v>91</v>
      </c>
      <c r="AI56" s="34"/>
      <c r="AJ56" s="34"/>
      <c r="AK56" s="34"/>
      <c r="AL56" s="34"/>
      <c r="AM56" s="34"/>
      <c r="AN56" s="34"/>
      <c r="AO56" s="34"/>
      <c r="AP56" s="34"/>
      <c r="AQ56" s="86"/>
      <c r="AR56" s="116"/>
      <c r="AS56" s="116"/>
      <c r="AT56" s="116"/>
      <c r="AU56" s="116"/>
      <c r="AV56" s="86"/>
      <c r="BI56" s="34"/>
      <c r="BJ56" s="73"/>
      <c r="BK56" s="34"/>
      <c r="BL56" s="87" t="s">
        <v>91</v>
      </c>
      <c r="BM56" s="34"/>
      <c r="BN56" s="34"/>
      <c r="BO56" s="34"/>
      <c r="BP56" s="34"/>
      <c r="BQ56" s="34"/>
      <c r="BR56" s="34"/>
      <c r="BS56" s="34"/>
      <c r="BT56" s="34"/>
      <c r="BU56" s="86"/>
      <c r="BV56" s="116"/>
      <c r="BW56" s="116"/>
      <c r="BX56" s="116"/>
      <c r="BY56" s="116"/>
      <c r="BZ56" s="74"/>
    </row>
    <row r="57" spans="1:78" ht="20.100000000000001" customHeight="1">
      <c r="A57" s="34"/>
      <c r="B57" s="73" t="s">
        <v>92</v>
      </c>
      <c r="C57" s="34"/>
      <c r="D57" s="87"/>
      <c r="E57" s="34"/>
      <c r="F57" s="34"/>
      <c r="G57" s="34"/>
      <c r="H57" s="34"/>
      <c r="I57" s="34"/>
      <c r="J57" s="34"/>
      <c r="K57" s="34"/>
      <c r="L57" s="34"/>
      <c r="M57" s="86"/>
      <c r="N57" s="116"/>
      <c r="O57" s="116"/>
      <c r="P57" s="116"/>
      <c r="Q57" s="116"/>
      <c r="R57" s="86"/>
      <c r="AE57" s="34"/>
      <c r="AF57" s="73" t="s">
        <v>92</v>
      </c>
      <c r="AG57" s="34"/>
      <c r="AH57" s="87"/>
      <c r="AI57" s="34"/>
      <c r="AJ57" s="34"/>
      <c r="AK57" s="34"/>
      <c r="AL57" s="34"/>
      <c r="AM57" s="34"/>
      <c r="AN57" s="34"/>
      <c r="AO57" s="34"/>
      <c r="AP57" s="34"/>
      <c r="AQ57" s="86"/>
      <c r="AR57" s="116"/>
      <c r="AS57" s="116"/>
      <c r="AT57" s="116"/>
      <c r="AU57" s="116"/>
      <c r="AV57" s="86"/>
      <c r="BI57" s="34"/>
      <c r="BJ57" s="73" t="s">
        <v>92</v>
      </c>
      <c r="BK57" s="34"/>
      <c r="BL57" s="87"/>
      <c r="BM57" s="34"/>
      <c r="BN57" s="34"/>
      <c r="BO57" s="34"/>
      <c r="BP57" s="34"/>
      <c r="BQ57" s="34"/>
      <c r="BR57" s="34"/>
      <c r="BS57" s="34"/>
      <c r="BT57" s="34"/>
      <c r="BU57" s="86"/>
      <c r="BV57" s="116"/>
      <c r="BW57" s="116"/>
      <c r="BX57" s="116"/>
      <c r="BY57" s="116"/>
      <c r="BZ57" s="74"/>
    </row>
    <row r="58" spans="1:78" ht="20.100000000000001" customHeight="1">
      <c r="A58" s="34"/>
      <c r="B58" s="73"/>
      <c r="C58" s="34" t="s">
        <v>93</v>
      </c>
      <c r="D58" s="87"/>
      <c r="E58" s="34"/>
      <c r="F58" s="34"/>
      <c r="G58" s="34"/>
      <c r="H58" s="34"/>
      <c r="I58" s="34"/>
      <c r="J58" s="34"/>
      <c r="K58" s="34"/>
      <c r="L58" s="34"/>
      <c r="M58" s="86"/>
      <c r="N58" s="116"/>
      <c r="O58" s="116"/>
      <c r="P58" s="116"/>
      <c r="Q58" s="116"/>
      <c r="R58" s="86"/>
      <c r="AE58" s="34"/>
      <c r="AF58" s="73"/>
      <c r="AG58" s="34" t="s">
        <v>93</v>
      </c>
      <c r="AH58" s="87"/>
      <c r="AI58" s="34"/>
      <c r="AJ58" s="34"/>
      <c r="AK58" s="34"/>
      <c r="AL58" s="34"/>
      <c r="AM58" s="34"/>
      <c r="AN58" s="34"/>
      <c r="AO58" s="34"/>
      <c r="AP58" s="34"/>
      <c r="AQ58" s="86"/>
      <c r="AR58" s="116"/>
      <c r="AS58" s="116"/>
      <c r="AT58" s="116"/>
      <c r="AU58" s="116"/>
      <c r="AV58" s="86"/>
      <c r="BI58" s="34"/>
      <c r="BJ58" s="73"/>
      <c r="BK58" s="34" t="s">
        <v>93</v>
      </c>
      <c r="BL58" s="87"/>
      <c r="BM58" s="34"/>
      <c r="BN58" s="34"/>
      <c r="BO58" s="34"/>
      <c r="BP58" s="34"/>
      <c r="BQ58" s="34"/>
      <c r="BR58" s="34"/>
      <c r="BS58" s="34"/>
      <c r="BT58" s="34"/>
      <c r="BU58" s="86"/>
      <c r="BV58" s="116"/>
      <c r="BW58" s="116"/>
      <c r="BX58" s="116"/>
      <c r="BY58" s="116"/>
      <c r="BZ58" s="74"/>
    </row>
    <row r="59" spans="1:78" ht="20.100000000000001" customHeight="1">
      <c r="A59" s="34"/>
      <c r="B59" s="73"/>
      <c r="C59" s="34"/>
      <c r="D59" s="87" t="s">
        <v>94</v>
      </c>
      <c r="E59" s="34"/>
      <c r="F59" s="34"/>
      <c r="G59" s="34"/>
      <c r="H59" s="34"/>
      <c r="I59" s="34"/>
      <c r="J59" s="34"/>
      <c r="K59" s="34"/>
      <c r="L59" s="34"/>
      <c r="M59" s="86"/>
      <c r="N59" s="116"/>
      <c r="O59" s="116"/>
      <c r="P59" s="116"/>
      <c r="Q59" s="116"/>
      <c r="R59" s="86"/>
      <c r="AE59" s="34"/>
      <c r="AF59" s="73"/>
      <c r="AG59" s="34"/>
      <c r="AH59" s="87" t="s">
        <v>94</v>
      </c>
      <c r="AI59" s="34"/>
      <c r="AJ59" s="34"/>
      <c r="AK59" s="34"/>
      <c r="AL59" s="34"/>
      <c r="AM59" s="34"/>
      <c r="AN59" s="34"/>
      <c r="AO59" s="34"/>
      <c r="AP59" s="34"/>
      <c r="AQ59" s="86"/>
      <c r="AR59" s="116"/>
      <c r="AS59" s="116"/>
      <c r="AT59" s="116"/>
      <c r="AU59" s="116"/>
      <c r="AV59" s="86"/>
      <c r="BI59" s="34"/>
      <c r="BJ59" s="73"/>
      <c r="BK59" s="34"/>
      <c r="BL59" s="87" t="s">
        <v>94</v>
      </c>
      <c r="BM59" s="34"/>
      <c r="BN59" s="34"/>
      <c r="BO59" s="34"/>
      <c r="BP59" s="34"/>
      <c r="BQ59" s="34"/>
      <c r="BR59" s="34"/>
      <c r="BS59" s="34"/>
      <c r="BT59" s="34"/>
      <c r="BU59" s="86"/>
      <c r="BV59" s="116"/>
      <c r="BW59" s="116"/>
      <c r="BX59" s="116"/>
      <c r="BY59" s="116"/>
      <c r="BZ59" s="74"/>
    </row>
    <row r="60" spans="1:78" ht="20.100000000000001" customHeight="1">
      <c r="A60" s="34"/>
      <c r="B60" s="76" t="s">
        <v>95</v>
      </c>
      <c r="C60" s="34"/>
      <c r="D60" s="87"/>
      <c r="E60" s="34"/>
      <c r="F60" s="34"/>
      <c r="G60" s="34"/>
      <c r="H60" s="34"/>
      <c r="I60" s="34"/>
      <c r="J60" s="34"/>
      <c r="K60" s="34"/>
      <c r="L60" s="34"/>
      <c r="M60" s="86"/>
      <c r="N60" s="116"/>
      <c r="O60" s="116"/>
      <c r="P60" s="116"/>
      <c r="Q60" s="116"/>
      <c r="R60" s="86"/>
      <c r="AE60" s="34"/>
      <c r="AF60" s="76" t="s">
        <v>95</v>
      </c>
      <c r="AG60" s="34"/>
      <c r="AH60" s="87"/>
      <c r="AI60" s="34"/>
      <c r="AJ60" s="34"/>
      <c r="AK60" s="34"/>
      <c r="AL60" s="34"/>
      <c r="AM60" s="34"/>
      <c r="AN60" s="34"/>
      <c r="AO60" s="34"/>
      <c r="AP60" s="34"/>
      <c r="AQ60" s="86"/>
      <c r="AR60" s="116"/>
      <c r="AS60" s="116"/>
      <c r="AT60" s="116"/>
      <c r="AU60" s="116"/>
      <c r="AV60" s="86"/>
      <c r="BI60" s="34"/>
      <c r="BJ60" s="76" t="s">
        <v>95</v>
      </c>
      <c r="BK60" s="34"/>
      <c r="BL60" s="87"/>
      <c r="BM60" s="34"/>
      <c r="BN60" s="34"/>
      <c r="BO60" s="34"/>
      <c r="BP60" s="34"/>
      <c r="BQ60" s="34"/>
      <c r="BR60" s="34"/>
      <c r="BS60" s="34"/>
      <c r="BT60" s="34"/>
      <c r="BU60" s="86"/>
      <c r="BV60" s="116"/>
      <c r="BW60" s="116"/>
      <c r="BX60" s="116"/>
      <c r="BY60" s="116"/>
      <c r="BZ60" s="74"/>
    </row>
    <row r="61" spans="1:78" ht="20.100000000000001" customHeight="1">
      <c r="A61" s="34"/>
      <c r="B61" s="76" t="s">
        <v>96</v>
      </c>
      <c r="C61" s="34"/>
      <c r="D61" s="87"/>
      <c r="E61" s="34"/>
      <c r="F61" s="34"/>
      <c r="G61" s="34"/>
      <c r="H61" s="34"/>
      <c r="I61" s="34"/>
      <c r="J61" s="34"/>
      <c r="K61" s="34"/>
      <c r="L61" s="34"/>
      <c r="M61" s="86"/>
      <c r="N61" s="116"/>
      <c r="O61" s="116"/>
      <c r="P61" s="116"/>
      <c r="Q61" s="116"/>
      <c r="R61" s="86"/>
      <c r="AE61" s="34"/>
      <c r="AF61" s="76" t="s">
        <v>96</v>
      </c>
      <c r="AG61" s="34"/>
      <c r="AH61" s="87"/>
      <c r="AI61" s="34"/>
      <c r="AJ61" s="34"/>
      <c r="AK61" s="34"/>
      <c r="AL61" s="34"/>
      <c r="AM61" s="34"/>
      <c r="AN61" s="34"/>
      <c r="AO61" s="34"/>
      <c r="AP61" s="34"/>
      <c r="AQ61" s="86"/>
      <c r="AR61" s="116"/>
      <c r="AS61" s="116"/>
      <c r="AT61" s="116"/>
      <c r="AU61" s="116"/>
      <c r="AV61" s="86"/>
      <c r="BI61" s="34"/>
      <c r="BJ61" s="76" t="s">
        <v>96</v>
      </c>
      <c r="BK61" s="34"/>
      <c r="BL61" s="87"/>
      <c r="BM61" s="34"/>
      <c r="BN61" s="34"/>
      <c r="BO61" s="34"/>
      <c r="BP61" s="34"/>
      <c r="BQ61" s="34"/>
      <c r="BR61" s="34"/>
      <c r="BS61" s="34"/>
      <c r="BT61" s="34"/>
      <c r="BU61" s="86"/>
      <c r="BV61" s="116"/>
      <c r="BW61" s="116"/>
      <c r="BX61" s="116"/>
      <c r="BY61" s="116"/>
      <c r="BZ61" s="74"/>
    </row>
    <row r="62" spans="1:78" ht="20.100000000000001" customHeight="1">
      <c r="A62" s="34"/>
      <c r="B62" s="73"/>
      <c r="C62" s="34" t="s">
        <v>97</v>
      </c>
      <c r="D62" s="87"/>
      <c r="E62" s="34"/>
      <c r="F62" s="34"/>
      <c r="G62" s="34"/>
      <c r="H62" s="34"/>
      <c r="I62" s="34"/>
      <c r="J62" s="34"/>
      <c r="K62" s="34"/>
      <c r="L62" s="34"/>
      <c r="M62" s="86"/>
      <c r="N62" s="116"/>
      <c r="O62" s="116"/>
      <c r="P62" s="116"/>
      <c r="Q62" s="116"/>
      <c r="R62" s="86"/>
      <c r="AE62" s="34"/>
      <c r="AF62" s="73"/>
      <c r="AG62" s="34" t="s">
        <v>97</v>
      </c>
      <c r="AH62" s="87"/>
      <c r="AI62" s="34"/>
      <c r="AJ62" s="34"/>
      <c r="AK62" s="34"/>
      <c r="AL62" s="34"/>
      <c r="AM62" s="34"/>
      <c r="AN62" s="34"/>
      <c r="AO62" s="34"/>
      <c r="AP62" s="34"/>
      <c r="AQ62" s="86"/>
      <c r="AR62" s="116"/>
      <c r="AS62" s="116"/>
      <c r="AT62" s="116"/>
      <c r="AU62" s="116"/>
      <c r="AV62" s="86"/>
      <c r="BI62" s="34"/>
      <c r="BJ62" s="73"/>
      <c r="BK62" s="34" t="s">
        <v>97</v>
      </c>
      <c r="BL62" s="87"/>
      <c r="BM62" s="34"/>
      <c r="BN62" s="34"/>
      <c r="BO62" s="34"/>
      <c r="BP62" s="34"/>
      <c r="BQ62" s="34"/>
      <c r="BR62" s="34"/>
      <c r="BS62" s="34"/>
      <c r="BT62" s="34"/>
      <c r="BU62" s="86"/>
      <c r="BV62" s="116"/>
      <c r="BW62" s="116"/>
      <c r="BX62" s="116"/>
      <c r="BY62" s="116"/>
      <c r="BZ62" s="74"/>
    </row>
    <row r="63" spans="1:78" ht="20.100000000000001" customHeight="1">
      <c r="A63" s="34"/>
      <c r="B63" s="73"/>
      <c r="C63" s="34"/>
      <c r="D63" s="87" t="s">
        <v>98</v>
      </c>
      <c r="E63" s="34"/>
      <c r="F63" s="34"/>
      <c r="G63" s="34"/>
      <c r="H63" s="34"/>
      <c r="I63" s="34"/>
      <c r="J63" s="34"/>
      <c r="K63" s="34"/>
      <c r="L63" s="34"/>
      <c r="M63" s="86"/>
      <c r="N63" s="116"/>
      <c r="O63" s="116"/>
      <c r="P63" s="116"/>
      <c r="Q63" s="116"/>
      <c r="R63" s="86"/>
      <c r="AE63" s="34"/>
      <c r="AF63" s="73"/>
      <c r="AG63" s="34"/>
      <c r="AH63" s="87" t="s">
        <v>98</v>
      </c>
      <c r="AI63" s="34"/>
      <c r="AJ63" s="34"/>
      <c r="AK63" s="34"/>
      <c r="AL63" s="34"/>
      <c r="AM63" s="34"/>
      <c r="AN63" s="34"/>
      <c r="AO63" s="34"/>
      <c r="AP63" s="34"/>
      <c r="AQ63" s="86"/>
      <c r="AR63" s="116"/>
      <c r="AS63" s="116"/>
      <c r="AT63" s="116"/>
      <c r="AU63" s="116"/>
      <c r="AV63" s="86"/>
      <c r="BI63" s="34"/>
      <c r="BJ63" s="73"/>
      <c r="BK63" s="34"/>
      <c r="BL63" s="87" t="s">
        <v>98</v>
      </c>
      <c r="BM63" s="34"/>
      <c r="BN63" s="34"/>
      <c r="BO63" s="34"/>
      <c r="BP63" s="34"/>
      <c r="BQ63" s="34"/>
      <c r="BR63" s="34"/>
      <c r="BS63" s="34"/>
      <c r="BT63" s="34"/>
      <c r="BU63" s="86"/>
      <c r="BV63" s="116"/>
      <c r="BW63" s="116"/>
      <c r="BX63" s="116"/>
      <c r="BY63" s="116"/>
      <c r="BZ63" s="74"/>
    </row>
    <row r="64" spans="1:78" ht="20.100000000000001" customHeight="1">
      <c r="A64" s="34"/>
      <c r="B64" s="73" t="s">
        <v>99</v>
      </c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86"/>
      <c r="N64" s="116"/>
      <c r="O64" s="116"/>
      <c r="P64" s="116"/>
      <c r="Q64" s="116"/>
      <c r="R64" s="86"/>
      <c r="AE64" s="34"/>
      <c r="AF64" s="73" t="s">
        <v>99</v>
      </c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86"/>
      <c r="AR64" s="116"/>
      <c r="AS64" s="116"/>
      <c r="AT64" s="116"/>
      <c r="AU64" s="116"/>
      <c r="AV64" s="86"/>
      <c r="BI64" s="34"/>
      <c r="BJ64" s="73" t="s">
        <v>99</v>
      </c>
      <c r="BK64" s="34"/>
      <c r="BL64" s="34"/>
      <c r="BM64" s="34"/>
      <c r="BN64" s="34"/>
      <c r="BO64" s="34"/>
      <c r="BP64" s="34"/>
      <c r="BQ64" s="34"/>
      <c r="BR64" s="34"/>
      <c r="BS64" s="34"/>
      <c r="BT64" s="34"/>
      <c r="BU64" s="86"/>
      <c r="BV64" s="116"/>
      <c r="BW64" s="116"/>
      <c r="BX64" s="116"/>
      <c r="BY64" s="116"/>
      <c r="BZ64" s="74"/>
    </row>
    <row r="65" spans="1:78" ht="20.100000000000001" customHeight="1">
      <c r="A65" s="34"/>
      <c r="B65" s="68" t="s">
        <v>100</v>
      </c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105"/>
      <c r="O65" s="105"/>
      <c r="P65" s="105"/>
      <c r="Q65" s="105"/>
      <c r="R65" s="86"/>
      <c r="AE65" s="34"/>
      <c r="AF65" s="68" t="s">
        <v>100</v>
      </c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105"/>
      <c r="AS65" s="105"/>
      <c r="AT65" s="105"/>
      <c r="AU65" s="105"/>
      <c r="AV65" s="86"/>
      <c r="BI65" s="34"/>
      <c r="BJ65" s="68" t="s">
        <v>100</v>
      </c>
      <c r="BK65" s="89"/>
      <c r="BL65" s="89"/>
      <c r="BM65" s="89"/>
      <c r="BN65" s="89"/>
      <c r="BO65" s="89"/>
      <c r="BP65" s="89"/>
      <c r="BQ65" s="89"/>
      <c r="BR65" s="89"/>
      <c r="BS65" s="89"/>
      <c r="BT65" s="89"/>
      <c r="BU65" s="89"/>
      <c r="BV65" s="105"/>
      <c r="BW65" s="105"/>
      <c r="BX65" s="105"/>
      <c r="BY65" s="105"/>
      <c r="BZ65" s="74"/>
    </row>
    <row r="66" spans="1:78" ht="20.100000000000001" customHeight="1">
      <c r="A66" s="34"/>
      <c r="B66" s="73"/>
      <c r="C66" s="34" t="s">
        <v>101</v>
      </c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115"/>
      <c r="O66" s="115"/>
      <c r="P66" s="115"/>
      <c r="Q66" s="115"/>
      <c r="R66" s="86"/>
      <c r="AE66" s="34"/>
      <c r="AF66" s="73"/>
      <c r="AG66" s="34" t="s">
        <v>101</v>
      </c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115"/>
      <c r="AS66" s="115"/>
      <c r="AT66" s="115"/>
      <c r="AU66" s="115"/>
      <c r="AV66" s="86"/>
      <c r="BI66" s="34"/>
      <c r="BJ66" s="73"/>
      <c r="BK66" s="34" t="s">
        <v>101</v>
      </c>
      <c r="BL66" s="34"/>
      <c r="BM66" s="34"/>
      <c r="BN66" s="34"/>
      <c r="BO66" s="34"/>
      <c r="BP66" s="34"/>
      <c r="BQ66" s="34"/>
      <c r="BR66" s="34"/>
      <c r="BS66" s="34"/>
      <c r="BT66" s="34"/>
      <c r="BU66" s="34"/>
      <c r="BV66" s="115"/>
      <c r="BW66" s="115"/>
      <c r="BX66" s="115"/>
      <c r="BY66" s="115"/>
      <c r="BZ66" s="74"/>
    </row>
    <row r="67" spans="1:78" ht="20.100000000000001" customHeight="1">
      <c r="A67" s="34"/>
      <c r="B67" s="73"/>
      <c r="C67" s="34"/>
      <c r="D67" s="87" t="s">
        <v>102</v>
      </c>
      <c r="E67" s="34"/>
      <c r="F67" s="34"/>
      <c r="G67" s="34"/>
      <c r="H67" s="34"/>
      <c r="I67" s="34"/>
      <c r="J67" s="34"/>
      <c r="K67" s="34"/>
      <c r="L67" s="34"/>
      <c r="M67" s="34"/>
      <c r="N67" s="116"/>
      <c r="O67" s="116"/>
      <c r="P67" s="116"/>
      <c r="Q67" s="116"/>
      <c r="R67" s="86"/>
      <c r="AE67" s="34"/>
      <c r="AF67" s="73"/>
      <c r="AG67" s="34"/>
      <c r="AH67" s="87" t="s">
        <v>102</v>
      </c>
      <c r="AI67" s="34"/>
      <c r="AJ67" s="34"/>
      <c r="AK67" s="34"/>
      <c r="AL67" s="34"/>
      <c r="AM67" s="34"/>
      <c r="AN67" s="34"/>
      <c r="AO67" s="34"/>
      <c r="AP67" s="34"/>
      <c r="AQ67" s="34"/>
      <c r="AR67" s="116"/>
      <c r="AS67" s="116"/>
      <c r="AT67" s="116"/>
      <c r="AU67" s="116"/>
      <c r="AV67" s="86"/>
      <c r="BI67" s="34"/>
      <c r="BJ67" s="73"/>
      <c r="BK67" s="34"/>
      <c r="BL67" s="87" t="s">
        <v>102</v>
      </c>
      <c r="BM67" s="34"/>
      <c r="BN67" s="34"/>
      <c r="BO67" s="34"/>
      <c r="BP67" s="34"/>
      <c r="BQ67" s="34"/>
      <c r="BR67" s="34"/>
      <c r="BS67" s="34"/>
      <c r="BT67" s="34"/>
      <c r="BU67" s="34"/>
      <c r="BV67" s="116"/>
      <c r="BW67" s="116"/>
      <c r="BX67" s="116"/>
      <c r="BY67" s="116"/>
      <c r="BZ67" s="74"/>
    </row>
    <row r="68" spans="1:78" ht="20.100000000000001" customHeight="1">
      <c r="A68" s="34"/>
      <c r="B68" s="76" t="s">
        <v>103</v>
      </c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116"/>
      <c r="O68" s="116"/>
      <c r="P68" s="116"/>
      <c r="Q68" s="116"/>
      <c r="R68" s="86"/>
      <c r="AE68" s="34"/>
      <c r="AF68" s="76" t="s">
        <v>103</v>
      </c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116"/>
      <c r="AS68" s="116"/>
      <c r="AT68" s="116"/>
      <c r="AU68" s="116"/>
      <c r="AV68" s="86"/>
      <c r="BI68" s="34"/>
      <c r="BJ68" s="76" t="s">
        <v>103</v>
      </c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BV68" s="116"/>
      <c r="BW68" s="116"/>
      <c r="BX68" s="116"/>
      <c r="BY68" s="116"/>
      <c r="BZ68" s="74"/>
    </row>
    <row r="69" spans="1:78" ht="20.100000000000001" customHeight="1">
      <c r="A69" s="34"/>
      <c r="B69" s="73"/>
      <c r="C69" s="34" t="s">
        <v>104</v>
      </c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116"/>
      <c r="O69" s="116"/>
      <c r="P69" s="116"/>
      <c r="Q69" s="116"/>
      <c r="R69" s="86"/>
      <c r="AE69" s="34"/>
      <c r="AF69" s="73"/>
      <c r="AG69" s="34" t="s">
        <v>104</v>
      </c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116"/>
      <c r="AS69" s="116"/>
      <c r="AT69" s="116"/>
      <c r="AU69" s="116"/>
      <c r="AV69" s="86"/>
      <c r="BI69" s="34"/>
      <c r="BJ69" s="73"/>
      <c r="BK69" s="34" t="s">
        <v>104</v>
      </c>
      <c r="BL69" s="34"/>
      <c r="BM69" s="34"/>
      <c r="BN69" s="34"/>
      <c r="BO69" s="34"/>
      <c r="BP69" s="34"/>
      <c r="BQ69" s="34"/>
      <c r="BR69" s="34"/>
      <c r="BS69" s="34"/>
      <c r="BT69" s="34"/>
      <c r="BU69" s="34"/>
      <c r="BV69" s="116"/>
      <c r="BW69" s="116"/>
      <c r="BX69" s="116"/>
      <c r="BY69" s="116"/>
      <c r="BZ69" s="74"/>
    </row>
    <row r="70" spans="1:78" ht="20.100000000000001" customHeight="1">
      <c r="A70" s="34"/>
      <c r="B70" s="73"/>
      <c r="C70" s="34"/>
      <c r="D70" s="87" t="s">
        <v>105</v>
      </c>
      <c r="E70" s="34"/>
      <c r="F70" s="34"/>
      <c r="G70" s="34"/>
      <c r="H70" s="34"/>
      <c r="I70" s="34"/>
      <c r="J70" s="34"/>
      <c r="K70" s="34"/>
      <c r="L70" s="34"/>
      <c r="M70" s="34"/>
      <c r="N70" s="116"/>
      <c r="O70" s="116"/>
      <c r="P70" s="116"/>
      <c r="Q70" s="116"/>
      <c r="R70" s="86"/>
      <c r="AE70" s="34"/>
      <c r="AF70" s="73"/>
      <c r="AG70" s="34"/>
      <c r="AH70" s="87" t="s">
        <v>105</v>
      </c>
      <c r="AI70" s="34"/>
      <c r="AJ70" s="34"/>
      <c r="AK70" s="34"/>
      <c r="AL70" s="34"/>
      <c r="AM70" s="34"/>
      <c r="AN70" s="34"/>
      <c r="AO70" s="34"/>
      <c r="AP70" s="34"/>
      <c r="AQ70" s="34"/>
      <c r="AR70" s="116"/>
      <c r="AS70" s="116"/>
      <c r="AT70" s="116"/>
      <c r="AU70" s="116"/>
      <c r="AV70" s="86"/>
      <c r="BI70" s="34"/>
      <c r="BJ70" s="73"/>
      <c r="BK70" s="34"/>
      <c r="BL70" s="87" t="s">
        <v>105</v>
      </c>
      <c r="BM70" s="34"/>
      <c r="BN70" s="34"/>
      <c r="BO70" s="34"/>
      <c r="BP70" s="34"/>
      <c r="BQ70" s="34"/>
      <c r="BR70" s="34"/>
      <c r="BS70" s="34"/>
      <c r="BT70" s="34"/>
      <c r="BU70" s="34"/>
      <c r="BV70" s="116"/>
      <c r="BW70" s="116"/>
      <c r="BX70" s="116"/>
      <c r="BY70" s="116"/>
      <c r="BZ70" s="74"/>
    </row>
    <row r="71" spans="1:78" ht="20.100000000000001" customHeight="1">
      <c r="A71" s="34"/>
      <c r="B71" s="73" t="s">
        <v>106</v>
      </c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116"/>
      <c r="O71" s="116"/>
      <c r="P71" s="116"/>
      <c r="Q71" s="116"/>
      <c r="R71" s="86"/>
      <c r="AE71" s="34"/>
      <c r="AF71" s="73" t="s">
        <v>106</v>
      </c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116"/>
      <c r="AS71" s="116"/>
      <c r="AT71" s="116"/>
      <c r="AU71" s="116"/>
      <c r="AV71" s="86"/>
      <c r="BI71" s="34"/>
      <c r="BJ71" s="73" t="s">
        <v>106</v>
      </c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116"/>
      <c r="BW71" s="116"/>
      <c r="BX71" s="116"/>
      <c r="BY71" s="116"/>
      <c r="BZ71" s="74"/>
    </row>
    <row r="72" spans="1:78" ht="20.100000000000001" customHeight="1">
      <c r="A72" s="34"/>
      <c r="B72" s="73"/>
      <c r="C72" s="34" t="s">
        <v>107</v>
      </c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116"/>
      <c r="O72" s="116"/>
      <c r="P72" s="116"/>
      <c r="Q72" s="116"/>
      <c r="R72" s="86"/>
      <c r="AE72" s="34"/>
      <c r="AF72" s="73"/>
      <c r="AG72" s="34" t="s">
        <v>107</v>
      </c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116"/>
      <c r="AS72" s="116"/>
      <c r="AT72" s="116"/>
      <c r="AU72" s="116"/>
      <c r="AV72" s="86"/>
      <c r="BI72" s="34"/>
      <c r="BJ72" s="73"/>
      <c r="BK72" s="34" t="s">
        <v>107</v>
      </c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116"/>
      <c r="BW72" s="116"/>
      <c r="BX72" s="116"/>
      <c r="BY72" s="116"/>
      <c r="BZ72" s="74"/>
    </row>
    <row r="73" spans="1:78" ht="20.100000000000001" customHeight="1">
      <c r="A73" s="34"/>
      <c r="B73" s="73"/>
      <c r="C73" s="34"/>
      <c r="D73" s="87" t="s">
        <v>108</v>
      </c>
      <c r="E73" s="34"/>
      <c r="F73" s="34"/>
      <c r="G73" s="34"/>
      <c r="H73" s="34"/>
      <c r="I73" s="34"/>
      <c r="J73" s="34"/>
      <c r="K73" s="34"/>
      <c r="L73" s="34"/>
      <c r="M73" s="34"/>
      <c r="N73" s="116"/>
      <c r="O73" s="116"/>
      <c r="P73" s="116"/>
      <c r="Q73" s="116"/>
      <c r="R73" s="86"/>
      <c r="AE73" s="34"/>
      <c r="AF73" s="73"/>
      <c r="AG73" s="34"/>
      <c r="AH73" s="87" t="s">
        <v>108</v>
      </c>
      <c r="AI73" s="34"/>
      <c r="AJ73" s="34"/>
      <c r="AK73" s="34"/>
      <c r="AL73" s="34"/>
      <c r="AM73" s="34"/>
      <c r="AN73" s="34"/>
      <c r="AO73" s="34"/>
      <c r="AP73" s="34"/>
      <c r="AQ73" s="34"/>
      <c r="AR73" s="116"/>
      <c r="AS73" s="116"/>
      <c r="AT73" s="116"/>
      <c r="AU73" s="116"/>
      <c r="AV73" s="86"/>
      <c r="BI73" s="34"/>
      <c r="BJ73" s="73"/>
      <c r="BK73" s="34"/>
      <c r="BL73" s="87" t="s">
        <v>108</v>
      </c>
      <c r="BM73" s="34"/>
      <c r="BN73" s="34"/>
      <c r="BO73" s="34"/>
      <c r="BP73" s="34"/>
      <c r="BQ73" s="34"/>
      <c r="BR73" s="34"/>
      <c r="BS73" s="34"/>
      <c r="BT73" s="34"/>
      <c r="BU73" s="34"/>
      <c r="BV73" s="116"/>
      <c r="BW73" s="116"/>
      <c r="BX73" s="116"/>
      <c r="BY73" s="116"/>
      <c r="BZ73" s="74"/>
    </row>
    <row r="74" spans="1:78" ht="20.100000000000001" customHeight="1">
      <c r="A74" s="34"/>
      <c r="B74" s="73" t="s">
        <v>109</v>
      </c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116"/>
      <c r="O74" s="116"/>
      <c r="P74" s="116"/>
      <c r="Q74" s="116"/>
      <c r="R74" s="86"/>
      <c r="AE74" s="34"/>
      <c r="AF74" s="73" t="s">
        <v>109</v>
      </c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116"/>
      <c r="AS74" s="116"/>
      <c r="AT74" s="116"/>
      <c r="AU74" s="116"/>
      <c r="AV74" s="86"/>
      <c r="BI74" s="34"/>
      <c r="BJ74" s="73" t="s">
        <v>109</v>
      </c>
      <c r="BK74" s="34"/>
      <c r="BL74" s="34"/>
      <c r="BM74" s="34"/>
      <c r="BN74" s="34"/>
      <c r="BO74" s="34"/>
      <c r="BP74" s="34"/>
      <c r="BQ74" s="34"/>
      <c r="BR74" s="34"/>
      <c r="BS74" s="34"/>
      <c r="BT74" s="34"/>
      <c r="BU74" s="34"/>
      <c r="BV74" s="116"/>
      <c r="BW74" s="116"/>
      <c r="BX74" s="116"/>
      <c r="BY74" s="116"/>
      <c r="BZ74" s="74"/>
    </row>
    <row r="75" spans="1:78" ht="20.100000000000001" customHeight="1">
      <c r="A75" s="34"/>
      <c r="B75" s="73"/>
      <c r="C75" s="34" t="s">
        <v>110</v>
      </c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116"/>
      <c r="O75" s="116"/>
      <c r="P75" s="116"/>
      <c r="Q75" s="116"/>
      <c r="R75" s="86"/>
      <c r="AE75" s="34"/>
      <c r="AF75" s="73"/>
      <c r="AG75" s="34" t="s">
        <v>110</v>
      </c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116"/>
      <c r="AS75" s="116"/>
      <c r="AT75" s="116"/>
      <c r="AU75" s="116"/>
      <c r="AV75" s="86"/>
      <c r="BI75" s="34"/>
      <c r="BJ75" s="73"/>
      <c r="BK75" s="34" t="s">
        <v>110</v>
      </c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116"/>
      <c r="BW75" s="116"/>
      <c r="BX75" s="116"/>
      <c r="BY75" s="116"/>
      <c r="BZ75" s="74"/>
    </row>
    <row r="76" spans="1:78" ht="20.100000000000001" customHeight="1">
      <c r="A76" s="34"/>
      <c r="B76" s="73" t="s">
        <v>111</v>
      </c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116"/>
      <c r="O76" s="116"/>
      <c r="P76" s="116"/>
      <c r="Q76" s="116"/>
      <c r="R76" s="86"/>
      <c r="AE76" s="34"/>
      <c r="AF76" s="73" t="s">
        <v>111</v>
      </c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116"/>
      <c r="AS76" s="116"/>
      <c r="AT76" s="116"/>
      <c r="AU76" s="116"/>
      <c r="AV76" s="86"/>
      <c r="BI76" s="34"/>
      <c r="BJ76" s="73" t="s">
        <v>111</v>
      </c>
      <c r="BK76" s="34"/>
      <c r="BL76" s="34"/>
      <c r="BM76" s="34"/>
      <c r="BN76" s="34"/>
      <c r="BO76" s="34"/>
      <c r="BP76" s="34"/>
      <c r="BQ76" s="34"/>
      <c r="BR76" s="34"/>
      <c r="BS76" s="34"/>
      <c r="BT76" s="34"/>
      <c r="BU76" s="34"/>
      <c r="BV76" s="116"/>
      <c r="BW76" s="116"/>
      <c r="BX76" s="116"/>
      <c r="BY76" s="116"/>
      <c r="BZ76" s="74"/>
    </row>
    <row r="77" spans="1:78" ht="20.100000000000001" customHeight="1">
      <c r="A77" s="34"/>
      <c r="B77" s="73"/>
      <c r="C77" s="34"/>
      <c r="D77" s="87" t="s">
        <v>112</v>
      </c>
      <c r="E77" s="34"/>
      <c r="F77" s="34"/>
      <c r="G77" s="34"/>
      <c r="H77" s="34"/>
      <c r="I77" s="34"/>
      <c r="J77" s="34"/>
      <c r="K77" s="34"/>
      <c r="L77" s="34"/>
      <c r="M77" s="34"/>
      <c r="N77" s="116"/>
      <c r="O77" s="116"/>
      <c r="P77" s="116"/>
      <c r="Q77" s="116"/>
      <c r="R77" s="86"/>
      <c r="AE77" s="34"/>
      <c r="AF77" s="73"/>
      <c r="AG77" s="34"/>
      <c r="AH77" s="87" t="s">
        <v>112</v>
      </c>
      <c r="AI77" s="34"/>
      <c r="AJ77" s="34"/>
      <c r="AK77" s="34"/>
      <c r="AL77" s="34"/>
      <c r="AM77" s="34"/>
      <c r="AN77" s="34"/>
      <c r="AO77" s="34"/>
      <c r="AP77" s="34"/>
      <c r="AQ77" s="34"/>
      <c r="AR77" s="116"/>
      <c r="AS77" s="116"/>
      <c r="AT77" s="116"/>
      <c r="AU77" s="116"/>
      <c r="AV77" s="86"/>
      <c r="BI77" s="34"/>
      <c r="BJ77" s="73"/>
      <c r="BK77" s="34"/>
      <c r="BL77" s="87" t="s">
        <v>112</v>
      </c>
      <c r="BM77" s="34"/>
      <c r="BN77" s="34"/>
      <c r="BO77" s="34"/>
      <c r="BP77" s="34"/>
      <c r="BQ77" s="34"/>
      <c r="BR77" s="34"/>
      <c r="BS77" s="34"/>
      <c r="BT77" s="34"/>
      <c r="BU77" s="34"/>
      <c r="BV77" s="116"/>
      <c r="BW77" s="116"/>
      <c r="BX77" s="116"/>
      <c r="BY77" s="116"/>
      <c r="BZ77" s="74"/>
    </row>
    <row r="78" spans="1:78" ht="20.100000000000001" customHeight="1">
      <c r="A78" s="34"/>
      <c r="B78" s="73" t="s">
        <v>113</v>
      </c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117"/>
      <c r="O78" s="117"/>
      <c r="P78" s="117"/>
      <c r="Q78" s="117"/>
      <c r="R78" s="88"/>
      <c r="AE78" s="34"/>
      <c r="AF78" s="73" t="s">
        <v>113</v>
      </c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117"/>
      <c r="AS78" s="117"/>
      <c r="AT78" s="117"/>
      <c r="AU78" s="117"/>
      <c r="AV78" s="88"/>
      <c r="BI78" s="34"/>
      <c r="BJ78" s="73" t="s">
        <v>113</v>
      </c>
      <c r="BK78" s="34"/>
      <c r="BL78" s="34"/>
      <c r="BM78" s="34"/>
      <c r="BN78" s="34"/>
      <c r="BO78" s="34"/>
      <c r="BP78" s="34"/>
      <c r="BQ78" s="34"/>
      <c r="BR78" s="34"/>
      <c r="BS78" s="34"/>
      <c r="BT78" s="34"/>
      <c r="BU78" s="34"/>
      <c r="BV78" s="117"/>
      <c r="BW78" s="117"/>
      <c r="BX78" s="117"/>
      <c r="BY78" s="117"/>
      <c r="BZ78" s="79"/>
    </row>
    <row r="79" spans="1:78" ht="20.100000000000001" customHeight="1">
      <c r="A79" s="34"/>
      <c r="B79" s="68" t="s">
        <v>114</v>
      </c>
      <c r="C79" s="89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105"/>
      <c r="O79" s="105"/>
      <c r="P79" s="105"/>
      <c r="Q79" s="105"/>
      <c r="R79" s="72"/>
      <c r="AE79" s="34"/>
      <c r="AF79" s="68" t="s">
        <v>114</v>
      </c>
      <c r="AG79" s="89"/>
      <c r="AH79" s="89"/>
      <c r="AI79" s="89"/>
      <c r="AJ79" s="89"/>
      <c r="AK79" s="89"/>
      <c r="AL79" s="89"/>
      <c r="AM79" s="89"/>
      <c r="AN79" s="89"/>
      <c r="AO79" s="89"/>
      <c r="AP79" s="89"/>
      <c r="AQ79" s="89"/>
      <c r="AR79" s="105"/>
      <c r="AS79" s="105"/>
      <c r="AT79" s="105"/>
      <c r="AU79" s="105"/>
      <c r="AV79" s="72"/>
      <c r="BI79" s="34"/>
      <c r="BJ79" s="68" t="s">
        <v>114</v>
      </c>
      <c r="BK79" s="89"/>
      <c r="BL79" s="89"/>
      <c r="BM79" s="89"/>
      <c r="BN79" s="89"/>
      <c r="BO79" s="89"/>
      <c r="BP79" s="89"/>
      <c r="BQ79" s="89"/>
      <c r="BR79" s="89"/>
      <c r="BS79" s="89"/>
      <c r="BT79" s="89"/>
      <c r="BU79" s="89"/>
      <c r="BV79" s="105"/>
      <c r="BW79" s="105"/>
      <c r="BX79" s="105"/>
      <c r="BY79" s="105"/>
      <c r="BZ79" s="72"/>
    </row>
    <row r="80" spans="1:78" ht="20.100000000000001" customHeight="1">
      <c r="A80" s="34"/>
      <c r="B80" s="73"/>
      <c r="C80" s="34" t="s">
        <v>115</v>
      </c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115"/>
      <c r="O80" s="115"/>
      <c r="P80" s="115"/>
      <c r="Q80" s="115"/>
      <c r="R80" s="74"/>
      <c r="AE80" s="34"/>
      <c r="AF80" s="73"/>
      <c r="AG80" s="34" t="s">
        <v>115</v>
      </c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115"/>
      <c r="AS80" s="115"/>
      <c r="AT80" s="115"/>
      <c r="AU80" s="115"/>
      <c r="AV80" s="74"/>
      <c r="BI80" s="34"/>
      <c r="BJ80" s="73"/>
      <c r="BK80" s="34" t="s">
        <v>115</v>
      </c>
      <c r="BL80" s="34"/>
      <c r="BM80" s="34"/>
      <c r="BN80" s="34"/>
      <c r="BO80" s="34"/>
      <c r="BP80" s="34"/>
      <c r="BQ80" s="34"/>
      <c r="BR80" s="34"/>
      <c r="BS80" s="34"/>
      <c r="BT80" s="34"/>
      <c r="BU80" s="34"/>
      <c r="BV80" s="115"/>
      <c r="BW80" s="115"/>
      <c r="BX80" s="115"/>
      <c r="BY80" s="115"/>
      <c r="BZ80" s="74"/>
    </row>
    <row r="81" spans="1:78" ht="20.100000000000001" customHeight="1">
      <c r="A81" s="34"/>
      <c r="B81" s="73" t="s">
        <v>116</v>
      </c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116"/>
      <c r="O81" s="116"/>
      <c r="P81" s="116"/>
      <c r="Q81" s="116"/>
      <c r="R81" s="74"/>
      <c r="AE81" s="34"/>
      <c r="AF81" s="73" t="s">
        <v>116</v>
      </c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116"/>
      <c r="AS81" s="116"/>
      <c r="AT81" s="116"/>
      <c r="AU81" s="116"/>
      <c r="AV81" s="74"/>
      <c r="BI81" s="34"/>
      <c r="BJ81" s="73" t="s">
        <v>116</v>
      </c>
      <c r="BK81" s="34"/>
      <c r="BL81" s="34"/>
      <c r="BM81" s="34"/>
      <c r="BN81" s="34"/>
      <c r="BO81" s="34"/>
      <c r="BP81" s="34"/>
      <c r="BQ81" s="34"/>
      <c r="BR81" s="34"/>
      <c r="BS81" s="34"/>
      <c r="BT81" s="34"/>
      <c r="BU81" s="34"/>
      <c r="BV81" s="116"/>
      <c r="BW81" s="116"/>
      <c r="BX81" s="116"/>
      <c r="BY81" s="116"/>
      <c r="BZ81" s="74"/>
    </row>
    <row r="82" spans="1:78" ht="20.100000000000001" customHeight="1">
      <c r="A82" s="34"/>
      <c r="B82" s="73" t="s">
        <v>117</v>
      </c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116"/>
      <c r="O82" s="116"/>
      <c r="P82" s="116"/>
      <c r="Q82" s="116"/>
      <c r="R82" s="74"/>
      <c r="AE82" s="34"/>
      <c r="AF82" s="73" t="s">
        <v>117</v>
      </c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116"/>
      <c r="AS82" s="116"/>
      <c r="AT82" s="116"/>
      <c r="AU82" s="116"/>
      <c r="AV82" s="74"/>
      <c r="BI82" s="34"/>
      <c r="BJ82" s="73" t="s">
        <v>117</v>
      </c>
      <c r="BK82" s="34"/>
      <c r="BL82" s="34"/>
      <c r="BM82" s="34"/>
      <c r="BN82" s="34"/>
      <c r="BO82" s="34"/>
      <c r="BP82" s="34"/>
      <c r="BQ82" s="34"/>
      <c r="BR82" s="34"/>
      <c r="BS82" s="34"/>
      <c r="BT82" s="34"/>
      <c r="BU82" s="34"/>
      <c r="BV82" s="116"/>
      <c r="BW82" s="116"/>
      <c r="BX82" s="116"/>
      <c r="BY82" s="116"/>
      <c r="BZ82" s="74"/>
    </row>
    <row r="83" spans="1:78" ht="23.1" customHeight="1">
      <c r="A83" s="34"/>
      <c r="B83" s="77" t="s">
        <v>118</v>
      </c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117"/>
      <c r="O83" s="117"/>
      <c r="P83" s="117"/>
      <c r="Q83" s="117"/>
      <c r="R83" s="79"/>
      <c r="AE83" s="34"/>
      <c r="AF83" s="77" t="s">
        <v>118</v>
      </c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117"/>
      <c r="AS83" s="117"/>
      <c r="AT83" s="117"/>
      <c r="AU83" s="117"/>
      <c r="AV83" s="79"/>
      <c r="BI83" s="34"/>
      <c r="BJ83" s="77" t="s">
        <v>118</v>
      </c>
      <c r="BK83" s="78"/>
      <c r="BL83" s="78"/>
      <c r="BM83" s="78"/>
      <c r="BN83" s="78"/>
      <c r="BO83" s="78"/>
      <c r="BP83" s="78"/>
      <c r="BQ83" s="78"/>
      <c r="BR83" s="78"/>
      <c r="BS83" s="78"/>
      <c r="BT83" s="78"/>
      <c r="BU83" s="78"/>
      <c r="BV83" s="117"/>
      <c r="BW83" s="117"/>
      <c r="BX83" s="117"/>
      <c r="BY83" s="117"/>
      <c r="BZ83" s="79"/>
    </row>
    <row r="84" spans="1:78" ht="23.1" customHeight="1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104"/>
      <c r="O84" s="104"/>
      <c r="P84" s="104"/>
      <c r="Q84" s="104"/>
      <c r="R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104"/>
      <c r="AS84" s="104"/>
      <c r="AT84" s="104"/>
      <c r="AU84" s="104"/>
      <c r="AV84" s="34"/>
      <c r="BI84" s="34"/>
      <c r="BJ84" s="34"/>
      <c r="BK84" s="34"/>
      <c r="BL84" s="34"/>
      <c r="BM84" s="34"/>
      <c r="BN84" s="34"/>
      <c r="BO84" s="34"/>
      <c r="BP84" s="34"/>
      <c r="BQ84" s="34"/>
      <c r="BR84" s="34"/>
      <c r="BS84" s="34"/>
      <c r="BT84" s="34"/>
      <c r="BU84" s="34"/>
      <c r="BV84" s="104"/>
      <c r="BW84" s="104"/>
      <c r="BX84" s="104"/>
      <c r="BY84" s="104"/>
      <c r="BZ84" s="34"/>
    </row>
    <row r="85" spans="1:78">
      <c r="A85" s="34"/>
      <c r="B85" s="121" t="s">
        <v>48</v>
      </c>
      <c r="C85" s="122"/>
      <c r="D85" s="122"/>
      <c r="E85" s="122"/>
      <c r="F85" s="122"/>
      <c r="G85" s="122"/>
      <c r="H85" s="122"/>
      <c r="I85" s="122"/>
      <c r="J85" s="122"/>
      <c r="K85" s="122"/>
      <c r="L85" s="122"/>
      <c r="M85" s="123"/>
      <c r="N85" s="130" t="s">
        <v>49</v>
      </c>
      <c r="O85" s="130"/>
      <c r="P85" s="130"/>
      <c r="Q85" s="130"/>
      <c r="R85" s="120" t="s">
        <v>50</v>
      </c>
      <c r="AE85" s="34"/>
      <c r="AF85" s="121" t="s">
        <v>48</v>
      </c>
      <c r="AG85" s="122"/>
      <c r="AH85" s="122"/>
      <c r="AI85" s="122"/>
      <c r="AJ85" s="122"/>
      <c r="AK85" s="122"/>
      <c r="AL85" s="122"/>
      <c r="AM85" s="122"/>
      <c r="AN85" s="122"/>
      <c r="AO85" s="122"/>
      <c r="AP85" s="122"/>
      <c r="AQ85" s="123"/>
      <c r="AR85" s="130" t="s">
        <v>49</v>
      </c>
      <c r="AS85" s="130"/>
      <c r="AT85" s="130"/>
      <c r="AU85" s="130"/>
      <c r="AV85" s="120" t="s">
        <v>50</v>
      </c>
      <c r="BI85" s="34"/>
      <c r="BJ85" s="121" t="s">
        <v>48</v>
      </c>
      <c r="BK85" s="122"/>
      <c r="BL85" s="122"/>
      <c r="BM85" s="122"/>
      <c r="BN85" s="122"/>
      <c r="BO85" s="122"/>
      <c r="BP85" s="122"/>
      <c r="BQ85" s="122"/>
      <c r="BR85" s="122"/>
      <c r="BS85" s="122"/>
      <c r="BT85" s="122"/>
      <c r="BU85" s="123"/>
      <c r="BV85" s="130" t="s">
        <v>49</v>
      </c>
      <c r="BW85" s="130"/>
      <c r="BX85" s="130"/>
      <c r="BY85" s="130"/>
      <c r="BZ85" s="120" t="s">
        <v>50</v>
      </c>
    </row>
    <row r="86" spans="1:78" ht="14.1" customHeight="1">
      <c r="A86" s="34"/>
      <c r="B86" s="124"/>
      <c r="C86" s="125"/>
      <c r="D86" s="125"/>
      <c r="E86" s="125"/>
      <c r="F86" s="125"/>
      <c r="G86" s="125"/>
      <c r="H86" s="125"/>
      <c r="I86" s="125"/>
      <c r="J86" s="125"/>
      <c r="K86" s="125"/>
      <c r="L86" s="125"/>
      <c r="M86" s="126"/>
      <c r="N86" s="66">
        <v>1</v>
      </c>
      <c r="O86" s="66">
        <v>2</v>
      </c>
      <c r="P86" s="66">
        <v>3</v>
      </c>
      <c r="Q86" s="66">
        <v>4</v>
      </c>
      <c r="R86" s="120"/>
      <c r="AE86" s="34"/>
      <c r="AF86" s="124"/>
      <c r="AG86" s="125"/>
      <c r="AH86" s="125"/>
      <c r="AI86" s="125"/>
      <c r="AJ86" s="125"/>
      <c r="AK86" s="125"/>
      <c r="AL86" s="125"/>
      <c r="AM86" s="125"/>
      <c r="AN86" s="125"/>
      <c r="AO86" s="125"/>
      <c r="AP86" s="125"/>
      <c r="AQ86" s="126"/>
      <c r="AR86" s="66">
        <v>1</v>
      </c>
      <c r="AS86" s="66">
        <v>2</v>
      </c>
      <c r="AT86" s="66">
        <v>3</v>
      </c>
      <c r="AU86" s="66">
        <v>4</v>
      </c>
      <c r="AV86" s="120"/>
      <c r="BI86" s="34"/>
      <c r="BJ86" s="124"/>
      <c r="BK86" s="125"/>
      <c r="BL86" s="125"/>
      <c r="BM86" s="125"/>
      <c r="BN86" s="125"/>
      <c r="BO86" s="125"/>
      <c r="BP86" s="125"/>
      <c r="BQ86" s="125"/>
      <c r="BR86" s="125"/>
      <c r="BS86" s="125"/>
      <c r="BT86" s="125"/>
      <c r="BU86" s="126"/>
      <c r="BV86" s="66">
        <v>1</v>
      </c>
      <c r="BW86" s="66">
        <v>2</v>
      </c>
      <c r="BX86" s="66">
        <v>3</v>
      </c>
      <c r="BY86" s="66">
        <v>4</v>
      </c>
      <c r="BZ86" s="120"/>
    </row>
    <row r="87" spans="1:78" ht="14.1" customHeight="1">
      <c r="A87" s="34"/>
      <c r="B87" s="124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126"/>
      <c r="N87" s="67" t="s">
        <v>51</v>
      </c>
      <c r="O87" s="67" t="s">
        <v>51</v>
      </c>
      <c r="P87" s="67" t="s">
        <v>51</v>
      </c>
      <c r="Q87" s="67" t="s">
        <v>51</v>
      </c>
      <c r="R87" s="120"/>
      <c r="AE87" s="34"/>
      <c r="AF87" s="124"/>
      <c r="AG87" s="125"/>
      <c r="AH87" s="125"/>
      <c r="AI87" s="125"/>
      <c r="AJ87" s="125"/>
      <c r="AK87" s="125"/>
      <c r="AL87" s="125"/>
      <c r="AM87" s="125"/>
      <c r="AN87" s="125"/>
      <c r="AO87" s="125"/>
      <c r="AP87" s="125"/>
      <c r="AQ87" s="126"/>
      <c r="AR87" s="67" t="s">
        <v>51</v>
      </c>
      <c r="AS87" s="67" t="s">
        <v>51</v>
      </c>
      <c r="AT87" s="67" t="s">
        <v>51</v>
      </c>
      <c r="AU87" s="67" t="s">
        <v>51</v>
      </c>
      <c r="AV87" s="120"/>
      <c r="BI87" s="34"/>
      <c r="BJ87" s="124"/>
      <c r="BK87" s="125"/>
      <c r="BL87" s="125"/>
      <c r="BM87" s="125"/>
      <c r="BN87" s="125"/>
      <c r="BO87" s="125"/>
      <c r="BP87" s="125"/>
      <c r="BQ87" s="125"/>
      <c r="BR87" s="125"/>
      <c r="BS87" s="125"/>
      <c r="BT87" s="125"/>
      <c r="BU87" s="126"/>
      <c r="BV87" s="67" t="s">
        <v>51</v>
      </c>
      <c r="BW87" s="67" t="s">
        <v>51</v>
      </c>
      <c r="BX87" s="67" t="s">
        <v>51</v>
      </c>
      <c r="BY87" s="67" t="s">
        <v>51</v>
      </c>
      <c r="BZ87" s="120"/>
    </row>
    <row r="88" spans="1:78" ht="14.1" customHeight="1">
      <c r="A88" s="34"/>
      <c r="B88" s="124"/>
      <c r="C88" s="125"/>
      <c r="D88" s="125"/>
      <c r="E88" s="125"/>
      <c r="F88" s="125"/>
      <c r="G88" s="125"/>
      <c r="H88" s="125"/>
      <c r="I88" s="125"/>
      <c r="J88" s="125"/>
      <c r="K88" s="125"/>
      <c r="L88" s="125"/>
      <c r="M88" s="126"/>
      <c r="N88" s="67" t="s">
        <v>52</v>
      </c>
      <c r="O88" s="67" t="s">
        <v>52</v>
      </c>
      <c r="P88" s="67" t="s">
        <v>53</v>
      </c>
      <c r="Q88" s="67" t="s">
        <v>54</v>
      </c>
      <c r="R88" s="120"/>
      <c r="AE88" s="34"/>
      <c r="AF88" s="124"/>
      <c r="AG88" s="125"/>
      <c r="AH88" s="125"/>
      <c r="AI88" s="125"/>
      <c r="AJ88" s="125"/>
      <c r="AK88" s="125"/>
      <c r="AL88" s="125"/>
      <c r="AM88" s="125"/>
      <c r="AN88" s="125"/>
      <c r="AO88" s="125"/>
      <c r="AP88" s="125"/>
      <c r="AQ88" s="126"/>
      <c r="AR88" s="67" t="s">
        <v>52</v>
      </c>
      <c r="AS88" s="67" t="s">
        <v>52</v>
      </c>
      <c r="AT88" s="67" t="s">
        <v>53</v>
      </c>
      <c r="AU88" s="67" t="s">
        <v>54</v>
      </c>
      <c r="AV88" s="120"/>
      <c r="BI88" s="34"/>
      <c r="BJ88" s="124"/>
      <c r="BK88" s="125"/>
      <c r="BL88" s="125"/>
      <c r="BM88" s="125"/>
      <c r="BN88" s="125"/>
      <c r="BO88" s="125"/>
      <c r="BP88" s="125"/>
      <c r="BQ88" s="125"/>
      <c r="BR88" s="125"/>
      <c r="BS88" s="125"/>
      <c r="BT88" s="125"/>
      <c r="BU88" s="126"/>
      <c r="BV88" s="67" t="s">
        <v>52</v>
      </c>
      <c r="BW88" s="67" t="s">
        <v>52</v>
      </c>
      <c r="BX88" s="67" t="s">
        <v>53</v>
      </c>
      <c r="BY88" s="67" t="s">
        <v>54</v>
      </c>
      <c r="BZ88" s="120"/>
    </row>
    <row r="89" spans="1:78" ht="14.1" customHeight="1">
      <c r="A89" s="34"/>
      <c r="B89" s="127"/>
      <c r="C89" s="128"/>
      <c r="D89" s="128"/>
      <c r="E89" s="128"/>
      <c r="F89" s="128"/>
      <c r="G89" s="128"/>
      <c r="H89" s="128"/>
      <c r="I89" s="128"/>
      <c r="J89" s="128"/>
      <c r="K89" s="128"/>
      <c r="L89" s="128"/>
      <c r="M89" s="129"/>
      <c r="N89" s="82" t="s">
        <v>55</v>
      </c>
      <c r="O89" s="82" t="s">
        <v>56</v>
      </c>
      <c r="P89" s="82" t="s">
        <v>56</v>
      </c>
      <c r="Q89" s="82" t="s">
        <v>56</v>
      </c>
      <c r="R89" s="120"/>
      <c r="AE89" s="34"/>
      <c r="AF89" s="127"/>
      <c r="AG89" s="128"/>
      <c r="AH89" s="128"/>
      <c r="AI89" s="128"/>
      <c r="AJ89" s="128"/>
      <c r="AK89" s="128"/>
      <c r="AL89" s="128"/>
      <c r="AM89" s="128"/>
      <c r="AN89" s="128"/>
      <c r="AO89" s="128"/>
      <c r="AP89" s="128"/>
      <c r="AQ89" s="129"/>
      <c r="AR89" s="82" t="s">
        <v>55</v>
      </c>
      <c r="AS89" s="82" t="s">
        <v>56</v>
      </c>
      <c r="AT89" s="82" t="s">
        <v>56</v>
      </c>
      <c r="AU89" s="82" t="s">
        <v>56</v>
      </c>
      <c r="AV89" s="120"/>
      <c r="BI89" s="34"/>
      <c r="BJ89" s="127"/>
      <c r="BK89" s="128"/>
      <c r="BL89" s="128"/>
      <c r="BM89" s="128"/>
      <c r="BN89" s="128"/>
      <c r="BO89" s="128"/>
      <c r="BP89" s="128"/>
      <c r="BQ89" s="128"/>
      <c r="BR89" s="128"/>
      <c r="BS89" s="128"/>
      <c r="BT89" s="128"/>
      <c r="BU89" s="129"/>
      <c r="BV89" s="82" t="s">
        <v>55</v>
      </c>
      <c r="BW89" s="82" t="s">
        <v>56</v>
      </c>
      <c r="BX89" s="82" t="s">
        <v>56</v>
      </c>
      <c r="BY89" s="82" t="s">
        <v>56</v>
      </c>
      <c r="BZ89" s="120"/>
    </row>
    <row r="90" spans="1:78" ht="20.100000000000001" customHeight="1">
      <c r="A90" s="34"/>
      <c r="B90" s="73"/>
      <c r="C90" s="34" t="s">
        <v>119</v>
      </c>
      <c r="D90" s="34"/>
      <c r="E90" s="34"/>
      <c r="F90" s="34"/>
      <c r="G90" s="34"/>
      <c r="H90" s="34"/>
      <c r="I90" s="34"/>
      <c r="J90" s="34"/>
      <c r="K90" s="34"/>
      <c r="L90" s="34"/>
      <c r="M90" s="86"/>
      <c r="N90" s="116"/>
      <c r="O90" s="116"/>
      <c r="P90" s="116"/>
      <c r="Q90" s="116"/>
      <c r="R90" s="74"/>
      <c r="AE90" s="34"/>
      <c r="AF90" s="73"/>
      <c r="AG90" s="34" t="s">
        <v>119</v>
      </c>
      <c r="AH90" s="34"/>
      <c r="AI90" s="34"/>
      <c r="AJ90" s="34"/>
      <c r="AK90" s="34"/>
      <c r="AL90" s="34"/>
      <c r="AM90" s="34"/>
      <c r="AN90" s="34"/>
      <c r="AO90" s="34"/>
      <c r="AP90" s="34"/>
      <c r="AQ90" s="86"/>
      <c r="AR90" s="116"/>
      <c r="AS90" s="116"/>
      <c r="AT90" s="116"/>
      <c r="AU90" s="116"/>
      <c r="AV90" s="74"/>
      <c r="BI90" s="34"/>
      <c r="BJ90" s="73"/>
      <c r="BK90" s="34" t="s">
        <v>119</v>
      </c>
      <c r="BL90" s="34"/>
      <c r="BM90" s="34"/>
      <c r="BN90" s="34"/>
      <c r="BO90" s="34"/>
      <c r="BP90" s="34"/>
      <c r="BQ90" s="34"/>
      <c r="BR90" s="34"/>
      <c r="BS90" s="34"/>
      <c r="BT90" s="34"/>
      <c r="BU90" s="86"/>
      <c r="BV90" s="116"/>
      <c r="BW90" s="116"/>
      <c r="BX90" s="116"/>
      <c r="BY90" s="116"/>
      <c r="BZ90" s="74"/>
    </row>
    <row r="91" spans="1:78">
      <c r="A91" s="34"/>
      <c r="B91" s="73" t="s">
        <v>120</v>
      </c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116"/>
      <c r="O91" s="116"/>
      <c r="P91" s="116"/>
      <c r="Q91" s="116"/>
      <c r="R91" s="74"/>
      <c r="AE91" s="34"/>
      <c r="AF91" s="73" t="s">
        <v>120</v>
      </c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116"/>
      <c r="AS91" s="116"/>
      <c r="AT91" s="116"/>
      <c r="AU91" s="116"/>
      <c r="AV91" s="74"/>
      <c r="BI91" s="34"/>
      <c r="BJ91" s="73" t="s">
        <v>120</v>
      </c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116"/>
      <c r="BW91" s="116"/>
      <c r="BX91" s="116"/>
      <c r="BY91" s="116"/>
      <c r="BZ91" s="74"/>
    </row>
    <row r="92" spans="1:78" ht="20.100000000000001" customHeight="1">
      <c r="A92" s="34"/>
      <c r="B92" s="73"/>
      <c r="C92" s="34" t="s">
        <v>121</v>
      </c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116"/>
      <c r="O92" s="116"/>
      <c r="P92" s="116"/>
      <c r="Q92" s="116"/>
      <c r="R92" s="74"/>
      <c r="AE92" s="34"/>
      <c r="AF92" s="73"/>
      <c r="AG92" s="34" t="s">
        <v>121</v>
      </c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116"/>
      <c r="AS92" s="116"/>
      <c r="AT92" s="116"/>
      <c r="AU92" s="116"/>
      <c r="AV92" s="74"/>
      <c r="BI92" s="34"/>
      <c r="BJ92" s="73"/>
      <c r="BK92" s="34" t="s">
        <v>121</v>
      </c>
      <c r="BL92" s="34"/>
      <c r="BM92" s="34"/>
      <c r="BN92" s="34"/>
      <c r="BO92" s="34"/>
      <c r="BP92" s="34"/>
      <c r="BQ92" s="34"/>
      <c r="BR92" s="34"/>
      <c r="BS92" s="34"/>
      <c r="BT92" s="34"/>
      <c r="BU92" s="34"/>
      <c r="BV92" s="116"/>
      <c r="BW92" s="116"/>
      <c r="BX92" s="116"/>
      <c r="BY92" s="116"/>
      <c r="BZ92" s="74"/>
    </row>
    <row r="93" spans="1:78">
      <c r="A93" s="34"/>
      <c r="B93" s="73" t="s">
        <v>122</v>
      </c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116"/>
      <c r="O93" s="116"/>
      <c r="P93" s="116"/>
      <c r="Q93" s="116"/>
      <c r="R93" s="74"/>
      <c r="AE93" s="34"/>
      <c r="AF93" s="73" t="s">
        <v>122</v>
      </c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116"/>
      <c r="AS93" s="116"/>
      <c r="AT93" s="116"/>
      <c r="AU93" s="116"/>
      <c r="AV93" s="74"/>
      <c r="BI93" s="34"/>
      <c r="BJ93" s="73" t="s">
        <v>122</v>
      </c>
      <c r="BK93" s="34"/>
      <c r="BL93" s="34"/>
      <c r="BM93" s="34"/>
      <c r="BN93" s="34"/>
      <c r="BO93" s="34"/>
      <c r="BP93" s="34"/>
      <c r="BQ93" s="34"/>
      <c r="BR93" s="34"/>
      <c r="BS93" s="34"/>
      <c r="BT93" s="34"/>
      <c r="BU93" s="34"/>
      <c r="BV93" s="116"/>
      <c r="BW93" s="116"/>
      <c r="BX93" s="116"/>
      <c r="BY93" s="116"/>
      <c r="BZ93" s="74"/>
    </row>
    <row r="94" spans="1:78">
      <c r="A94" s="34"/>
      <c r="B94" s="77" t="s">
        <v>123</v>
      </c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117"/>
      <c r="O94" s="117"/>
      <c r="P94" s="117"/>
      <c r="Q94" s="117"/>
      <c r="R94" s="79"/>
      <c r="AE94" s="34"/>
      <c r="AF94" s="77" t="s">
        <v>123</v>
      </c>
      <c r="AG94" s="78"/>
      <c r="AH94" s="78"/>
      <c r="AI94" s="78"/>
      <c r="AJ94" s="78"/>
      <c r="AK94" s="78"/>
      <c r="AL94" s="78"/>
      <c r="AM94" s="78"/>
      <c r="AN94" s="78"/>
      <c r="AO94" s="78"/>
      <c r="AP94" s="78"/>
      <c r="AQ94" s="78"/>
      <c r="AR94" s="117"/>
      <c r="AS94" s="117"/>
      <c r="AT94" s="117"/>
      <c r="AU94" s="117"/>
      <c r="AV94" s="79"/>
      <c r="BI94" s="34"/>
      <c r="BJ94" s="77" t="s">
        <v>123</v>
      </c>
      <c r="BK94" s="78"/>
      <c r="BL94" s="78"/>
      <c r="BM94" s="78"/>
      <c r="BN94" s="78"/>
      <c r="BO94" s="78"/>
      <c r="BP94" s="78"/>
      <c r="BQ94" s="78"/>
      <c r="BR94" s="78"/>
      <c r="BS94" s="78"/>
      <c r="BT94" s="78"/>
      <c r="BU94" s="78"/>
      <c r="BV94" s="117"/>
      <c r="BW94" s="117"/>
      <c r="BX94" s="117"/>
      <c r="BY94" s="117"/>
      <c r="BZ94" s="79"/>
    </row>
    <row r="95" spans="1:78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BI95" s="34"/>
      <c r="BJ95" s="34"/>
      <c r="BK95" s="34"/>
      <c r="BL95" s="34"/>
      <c r="BM95" s="34"/>
      <c r="BN95" s="34"/>
      <c r="BO95" s="34"/>
      <c r="BP95" s="34"/>
      <c r="BQ95" s="34"/>
      <c r="BR95" s="34"/>
      <c r="BS95" s="34"/>
      <c r="BT95" s="34"/>
      <c r="BU95" s="34"/>
      <c r="BV95" s="34"/>
      <c r="BW95" s="34"/>
      <c r="BX95" s="34"/>
      <c r="BY95" s="34"/>
      <c r="BZ95" s="34"/>
    </row>
    <row r="96" spans="1:78">
      <c r="A96" s="34"/>
      <c r="B96" s="34"/>
      <c r="C96" s="34"/>
      <c r="D96" s="32" t="s">
        <v>124</v>
      </c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AE96" s="34"/>
      <c r="AF96" s="34"/>
      <c r="AG96" s="34"/>
      <c r="AH96" s="32" t="s">
        <v>124</v>
      </c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BI96" s="34"/>
      <c r="BJ96" s="34"/>
      <c r="BK96" s="34"/>
      <c r="BL96" s="32" t="s">
        <v>124</v>
      </c>
      <c r="BM96" s="34"/>
      <c r="BN96" s="34"/>
      <c r="BO96" s="34"/>
      <c r="BP96" s="34"/>
      <c r="BQ96" s="34"/>
      <c r="BR96" s="34"/>
      <c r="BS96" s="34"/>
      <c r="BT96" s="34"/>
      <c r="BU96" s="34"/>
      <c r="BV96" s="34"/>
      <c r="BW96" s="34"/>
      <c r="BX96" s="34"/>
      <c r="BY96" s="34"/>
      <c r="BZ96" s="34"/>
    </row>
    <row r="97" spans="1:81">
      <c r="A97" s="34"/>
      <c r="B97" s="121" t="s">
        <v>48</v>
      </c>
      <c r="C97" s="122"/>
      <c r="D97" s="122"/>
      <c r="E97" s="122"/>
      <c r="F97" s="122"/>
      <c r="G97" s="122"/>
      <c r="H97" s="122"/>
      <c r="I97" s="122"/>
      <c r="J97" s="122"/>
      <c r="K97" s="122"/>
      <c r="L97" s="122"/>
      <c r="M97" s="123"/>
      <c r="N97" s="130" t="s">
        <v>49</v>
      </c>
      <c r="O97" s="130"/>
      <c r="P97" s="130"/>
      <c r="Q97" s="130"/>
      <c r="R97" s="120" t="s">
        <v>50</v>
      </c>
      <c r="AE97" s="34"/>
      <c r="AF97" s="121" t="s">
        <v>48</v>
      </c>
      <c r="AG97" s="122"/>
      <c r="AH97" s="122"/>
      <c r="AI97" s="122"/>
      <c r="AJ97" s="122"/>
      <c r="AK97" s="122"/>
      <c r="AL97" s="122"/>
      <c r="AM97" s="122"/>
      <c r="AN97" s="122"/>
      <c r="AO97" s="122"/>
      <c r="AP97" s="122"/>
      <c r="AQ97" s="123"/>
      <c r="AR97" s="130" t="s">
        <v>49</v>
      </c>
      <c r="AS97" s="130"/>
      <c r="AT97" s="130"/>
      <c r="AU97" s="130"/>
      <c r="AV97" s="120" t="s">
        <v>50</v>
      </c>
      <c r="BI97" s="34"/>
      <c r="BJ97" s="121" t="s">
        <v>48</v>
      </c>
      <c r="BK97" s="122"/>
      <c r="BL97" s="122"/>
      <c r="BM97" s="122"/>
      <c r="BN97" s="122"/>
      <c r="BO97" s="122"/>
      <c r="BP97" s="122"/>
      <c r="BQ97" s="122"/>
      <c r="BR97" s="122"/>
      <c r="BS97" s="122"/>
      <c r="BT97" s="122"/>
      <c r="BU97" s="123"/>
      <c r="BV97" s="130" t="s">
        <v>49</v>
      </c>
      <c r="BW97" s="130"/>
      <c r="BX97" s="130"/>
      <c r="BY97" s="130"/>
      <c r="BZ97" s="120" t="s">
        <v>50</v>
      </c>
    </row>
    <row r="98" spans="1:81" ht="14.1" customHeight="1">
      <c r="A98" s="34"/>
      <c r="B98" s="124"/>
      <c r="C98" s="125"/>
      <c r="D98" s="125"/>
      <c r="E98" s="125"/>
      <c r="F98" s="125"/>
      <c r="G98" s="125"/>
      <c r="H98" s="125"/>
      <c r="I98" s="125"/>
      <c r="J98" s="125"/>
      <c r="K98" s="125"/>
      <c r="L98" s="125"/>
      <c r="M98" s="126"/>
      <c r="N98" s="66">
        <v>1</v>
      </c>
      <c r="O98" s="66">
        <v>2</v>
      </c>
      <c r="P98" s="66">
        <v>3</v>
      </c>
      <c r="Q98" s="66">
        <v>4</v>
      </c>
      <c r="R98" s="120"/>
      <c r="AE98" s="34"/>
      <c r="AF98" s="124"/>
      <c r="AG98" s="125"/>
      <c r="AH98" s="125"/>
      <c r="AI98" s="125"/>
      <c r="AJ98" s="125"/>
      <c r="AK98" s="125"/>
      <c r="AL98" s="125"/>
      <c r="AM98" s="125"/>
      <c r="AN98" s="125"/>
      <c r="AO98" s="125"/>
      <c r="AP98" s="125"/>
      <c r="AQ98" s="126"/>
      <c r="AR98" s="66">
        <v>1</v>
      </c>
      <c r="AS98" s="66">
        <v>2</v>
      </c>
      <c r="AT98" s="66">
        <v>3</v>
      </c>
      <c r="AU98" s="66">
        <v>4</v>
      </c>
      <c r="AV98" s="120"/>
      <c r="BI98" s="34"/>
      <c r="BJ98" s="124"/>
      <c r="BK98" s="125"/>
      <c r="BL98" s="125"/>
      <c r="BM98" s="125"/>
      <c r="BN98" s="125"/>
      <c r="BO98" s="125"/>
      <c r="BP98" s="125"/>
      <c r="BQ98" s="125"/>
      <c r="BR98" s="125"/>
      <c r="BS98" s="125"/>
      <c r="BT98" s="125"/>
      <c r="BU98" s="126"/>
      <c r="BV98" s="66">
        <v>1</v>
      </c>
      <c r="BW98" s="66">
        <v>2</v>
      </c>
      <c r="BX98" s="66">
        <v>3</v>
      </c>
      <c r="BY98" s="66">
        <v>4</v>
      </c>
      <c r="BZ98" s="120"/>
    </row>
    <row r="99" spans="1:81" ht="14.1" customHeight="1">
      <c r="A99" s="34"/>
      <c r="B99" s="124"/>
      <c r="C99" s="125"/>
      <c r="D99" s="125"/>
      <c r="E99" s="125"/>
      <c r="F99" s="125"/>
      <c r="G99" s="125"/>
      <c r="H99" s="125"/>
      <c r="I99" s="125"/>
      <c r="J99" s="125"/>
      <c r="K99" s="125"/>
      <c r="L99" s="125"/>
      <c r="M99" s="126"/>
      <c r="N99" s="67" t="s">
        <v>51</v>
      </c>
      <c r="O99" s="67" t="s">
        <v>51</v>
      </c>
      <c r="P99" s="67" t="s">
        <v>51</v>
      </c>
      <c r="Q99" s="67" t="s">
        <v>51</v>
      </c>
      <c r="R99" s="120"/>
      <c r="AE99" s="34"/>
      <c r="AF99" s="124"/>
      <c r="AG99" s="125"/>
      <c r="AH99" s="125"/>
      <c r="AI99" s="125"/>
      <c r="AJ99" s="125"/>
      <c r="AK99" s="125"/>
      <c r="AL99" s="125"/>
      <c r="AM99" s="125"/>
      <c r="AN99" s="125"/>
      <c r="AO99" s="125"/>
      <c r="AP99" s="125"/>
      <c r="AQ99" s="126"/>
      <c r="AR99" s="67" t="s">
        <v>51</v>
      </c>
      <c r="AS99" s="67" t="s">
        <v>51</v>
      </c>
      <c r="AT99" s="67" t="s">
        <v>51</v>
      </c>
      <c r="AU99" s="67" t="s">
        <v>51</v>
      </c>
      <c r="AV99" s="120"/>
      <c r="BI99" s="34"/>
      <c r="BJ99" s="124"/>
      <c r="BK99" s="125"/>
      <c r="BL99" s="125"/>
      <c r="BM99" s="125"/>
      <c r="BN99" s="125"/>
      <c r="BO99" s="125"/>
      <c r="BP99" s="125"/>
      <c r="BQ99" s="125"/>
      <c r="BR99" s="125"/>
      <c r="BS99" s="125"/>
      <c r="BT99" s="125"/>
      <c r="BU99" s="126"/>
      <c r="BV99" s="67" t="s">
        <v>51</v>
      </c>
      <c r="BW99" s="67" t="s">
        <v>51</v>
      </c>
      <c r="BX99" s="67" t="s">
        <v>51</v>
      </c>
      <c r="BY99" s="67" t="s">
        <v>51</v>
      </c>
      <c r="BZ99" s="120"/>
    </row>
    <row r="100" spans="1:81" ht="14.1" customHeight="1">
      <c r="A100" s="34"/>
      <c r="B100" s="124"/>
      <c r="C100" s="125"/>
      <c r="D100" s="125"/>
      <c r="E100" s="125"/>
      <c r="F100" s="125"/>
      <c r="G100" s="125"/>
      <c r="H100" s="125"/>
      <c r="I100" s="125"/>
      <c r="J100" s="125"/>
      <c r="K100" s="125"/>
      <c r="L100" s="125"/>
      <c r="M100" s="126"/>
      <c r="N100" s="67" t="s">
        <v>52</v>
      </c>
      <c r="O100" s="67" t="s">
        <v>52</v>
      </c>
      <c r="P100" s="67" t="s">
        <v>53</v>
      </c>
      <c r="Q100" s="67" t="s">
        <v>54</v>
      </c>
      <c r="R100" s="120"/>
      <c r="AE100" s="34"/>
      <c r="AF100" s="124"/>
      <c r="AG100" s="125"/>
      <c r="AH100" s="125"/>
      <c r="AI100" s="125"/>
      <c r="AJ100" s="125"/>
      <c r="AK100" s="125"/>
      <c r="AL100" s="125"/>
      <c r="AM100" s="125"/>
      <c r="AN100" s="125"/>
      <c r="AO100" s="125"/>
      <c r="AP100" s="125"/>
      <c r="AQ100" s="126"/>
      <c r="AR100" s="67" t="s">
        <v>52</v>
      </c>
      <c r="AS100" s="67" t="s">
        <v>52</v>
      </c>
      <c r="AT100" s="67" t="s">
        <v>53</v>
      </c>
      <c r="AU100" s="67" t="s">
        <v>54</v>
      </c>
      <c r="AV100" s="120"/>
      <c r="BI100" s="34"/>
      <c r="BJ100" s="124"/>
      <c r="BK100" s="125"/>
      <c r="BL100" s="125"/>
      <c r="BM100" s="125"/>
      <c r="BN100" s="125"/>
      <c r="BO100" s="125"/>
      <c r="BP100" s="125"/>
      <c r="BQ100" s="125"/>
      <c r="BR100" s="125"/>
      <c r="BS100" s="125"/>
      <c r="BT100" s="125"/>
      <c r="BU100" s="126"/>
      <c r="BV100" s="67" t="s">
        <v>52</v>
      </c>
      <c r="BW100" s="67" t="s">
        <v>52</v>
      </c>
      <c r="BX100" s="67" t="s">
        <v>53</v>
      </c>
      <c r="BY100" s="67" t="s">
        <v>54</v>
      </c>
      <c r="BZ100" s="120"/>
    </row>
    <row r="101" spans="1:81" ht="14.1" customHeight="1">
      <c r="A101" s="34"/>
      <c r="B101" s="127"/>
      <c r="C101" s="128"/>
      <c r="D101" s="128"/>
      <c r="E101" s="128"/>
      <c r="F101" s="128"/>
      <c r="G101" s="128"/>
      <c r="H101" s="128"/>
      <c r="I101" s="128"/>
      <c r="J101" s="128"/>
      <c r="K101" s="128"/>
      <c r="L101" s="128"/>
      <c r="M101" s="129"/>
      <c r="N101" s="82" t="s">
        <v>55</v>
      </c>
      <c r="O101" s="82" t="s">
        <v>56</v>
      </c>
      <c r="P101" s="82" t="s">
        <v>56</v>
      </c>
      <c r="Q101" s="82" t="s">
        <v>56</v>
      </c>
      <c r="R101" s="120"/>
      <c r="AE101" s="34"/>
      <c r="AF101" s="127"/>
      <c r="AG101" s="128"/>
      <c r="AH101" s="128"/>
      <c r="AI101" s="128"/>
      <c r="AJ101" s="128"/>
      <c r="AK101" s="128"/>
      <c r="AL101" s="128"/>
      <c r="AM101" s="128"/>
      <c r="AN101" s="128"/>
      <c r="AO101" s="128"/>
      <c r="AP101" s="128"/>
      <c r="AQ101" s="129"/>
      <c r="AR101" s="82" t="s">
        <v>55</v>
      </c>
      <c r="AS101" s="82" t="s">
        <v>56</v>
      </c>
      <c r="AT101" s="82" t="s">
        <v>56</v>
      </c>
      <c r="AU101" s="82" t="s">
        <v>56</v>
      </c>
      <c r="AV101" s="120"/>
      <c r="BI101" s="34"/>
      <c r="BJ101" s="127"/>
      <c r="BK101" s="128"/>
      <c r="BL101" s="128"/>
      <c r="BM101" s="128"/>
      <c r="BN101" s="128"/>
      <c r="BO101" s="128"/>
      <c r="BP101" s="128"/>
      <c r="BQ101" s="128"/>
      <c r="BR101" s="128"/>
      <c r="BS101" s="128"/>
      <c r="BT101" s="128"/>
      <c r="BU101" s="129"/>
      <c r="BV101" s="82" t="s">
        <v>55</v>
      </c>
      <c r="BW101" s="82" t="s">
        <v>56</v>
      </c>
      <c r="BX101" s="82" t="s">
        <v>56</v>
      </c>
      <c r="BY101" s="82" t="s">
        <v>56</v>
      </c>
      <c r="BZ101" s="120"/>
    </row>
    <row r="102" spans="1:81">
      <c r="A102" s="34"/>
      <c r="B102" s="68" t="s">
        <v>125</v>
      </c>
      <c r="C102" s="89"/>
      <c r="D102" s="89"/>
      <c r="E102" s="89"/>
      <c r="F102" s="89"/>
      <c r="G102" s="89"/>
      <c r="H102" s="89"/>
      <c r="I102" s="89"/>
      <c r="J102" s="89"/>
      <c r="K102" s="89"/>
      <c r="L102" s="89"/>
      <c r="M102" s="91"/>
      <c r="N102" s="90"/>
      <c r="O102" s="90"/>
      <c r="P102" s="90"/>
      <c r="Q102" s="90"/>
      <c r="R102" s="72"/>
      <c r="S102" s="30">
        <v>1</v>
      </c>
      <c r="T102" s="30">
        <v>2.1</v>
      </c>
      <c r="U102" s="30">
        <v>2.2000000000000002</v>
      </c>
      <c r="AE102" s="34"/>
      <c r="AF102" s="68" t="s">
        <v>125</v>
      </c>
      <c r="AG102" s="89"/>
      <c r="AH102" s="89"/>
      <c r="AI102" s="89"/>
      <c r="AJ102" s="89"/>
      <c r="AK102" s="89"/>
      <c r="AL102" s="89"/>
      <c r="AM102" s="89"/>
      <c r="AN102" s="89"/>
      <c r="AO102" s="89"/>
      <c r="AP102" s="89"/>
      <c r="AQ102" s="91"/>
      <c r="AR102" s="90"/>
      <c r="AS102" s="90"/>
      <c r="AT102" s="90"/>
      <c r="AU102" s="90"/>
      <c r="AV102" s="72"/>
      <c r="AW102" s="30">
        <v>1</v>
      </c>
      <c r="AX102" s="30">
        <v>2.1</v>
      </c>
      <c r="AY102" s="30">
        <v>2.2000000000000002</v>
      </c>
      <c r="BI102" s="34"/>
      <c r="BJ102" s="68" t="s">
        <v>125</v>
      </c>
      <c r="BK102" s="89"/>
      <c r="BL102" s="89"/>
      <c r="BM102" s="89"/>
      <c r="BN102" s="89"/>
      <c r="BO102" s="89"/>
      <c r="BP102" s="89"/>
      <c r="BQ102" s="89"/>
      <c r="BR102" s="89"/>
      <c r="BS102" s="89"/>
      <c r="BT102" s="89"/>
      <c r="BU102" s="91"/>
      <c r="BV102" s="90"/>
      <c r="BW102" s="90"/>
      <c r="BX102" s="90"/>
      <c r="BY102" s="90"/>
      <c r="BZ102" s="72"/>
      <c r="CA102" s="30">
        <v>1</v>
      </c>
      <c r="CB102" s="30">
        <v>2.1</v>
      </c>
      <c r="CC102" s="30">
        <v>2.2000000000000002</v>
      </c>
    </row>
    <row r="103" spans="1:81">
      <c r="A103" s="34"/>
      <c r="B103" s="73"/>
      <c r="C103" s="34" t="s">
        <v>126</v>
      </c>
      <c r="D103" s="34"/>
      <c r="E103" s="34"/>
      <c r="F103" s="34"/>
      <c r="G103" s="34"/>
      <c r="H103" s="34"/>
      <c r="I103" s="34"/>
      <c r="J103" s="34"/>
      <c r="K103" s="34"/>
      <c r="L103" s="34"/>
      <c r="M103" s="86"/>
      <c r="N103" s="115"/>
      <c r="O103" s="115"/>
      <c r="P103" s="115"/>
      <c r="Q103" s="115"/>
      <c r="R103" s="74"/>
      <c r="S103" s="30">
        <f>IF(N103="/",5,IF(O103="/",10,IF(P103="/",15,IF(Q103="/",20,0))))</f>
        <v>0</v>
      </c>
      <c r="T103" s="30">
        <f>IF(N107="/",2.5,IF(O107="/",5,IF(P107="/",7.5,IF(Q107="/",10,0))))</f>
        <v>0</v>
      </c>
      <c r="U103" s="30">
        <f>IF(N110="/",2.5,IF(O110="/",5,IF(P110="/",7.5,IF(Q110="/",10,0))))</f>
        <v>0</v>
      </c>
      <c r="AE103" s="34"/>
      <c r="AF103" s="73"/>
      <c r="AG103" s="34" t="s">
        <v>126</v>
      </c>
      <c r="AH103" s="34"/>
      <c r="AI103" s="34"/>
      <c r="AJ103" s="34"/>
      <c r="AK103" s="34"/>
      <c r="AL103" s="34"/>
      <c r="AM103" s="34"/>
      <c r="AN103" s="34"/>
      <c r="AO103" s="34"/>
      <c r="AP103" s="34"/>
      <c r="AQ103" s="86"/>
      <c r="AR103" s="115"/>
      <c r="AS103" s="115"/>
      <c r="AT103" s="115"/>
      <c r="AU103" s="115"/>
      <c r="AV103" s="74"/>
      <c r="AW103" s="30">
        <f>IF(AR103="/",5,IF(AS103="/",10,IF(AT103="/",15,IF(AU103="/",20,0))))</f>
        <v>0</v>
      </c>
      <c r="AX103" s="30">
        <f>IF(AR107="/",2.5,IF(AS107="/",5,IF(AT107="/",7.5,IF(AU107="/",10,0))))</f>
        <v>0</v>
      </c>
      <c r="AY103" s="30">
        <f>IF(AR110="/",2.5,IF(AS110="/",5,IF(AT110="/",7.5,IF(AU110="/",10,0))))</f>
        <v>0</v>
      </c>
      <c r="BI103" s="34"/>
      <c r="BJ103" s="73"/>
      <c r="BK103" s="34" t="s">
        <v>126</v>
      </c>
      <c r="BL103" s="34"/>
      <c r="BM103" s="34"/>
      <c r="BN103" s="34"/>
      <c r="BO103" s="34"/>
      <c r="BP103" s="34"/>
      <c r="BQ103" s="34"/>
      <c r="BR103" s="34"/>
      <c r="BS103" s="34"/>
      <c r="BT103" s="34"/>
      <c r="BU103" s="86"/>
      <c r="BV103" s="115"/>
      <c r="BW103" s="115"/>
      <c r="BX103" s="115"/>
      <c r="BY103" s="115"/>
      <c r="BZ103" s="74"/>
      <c r="CA103" s="30">
        <f>IF(BV103="/",5,IF(BW103="/",10,IF(BX103="/",15,IF(BY103="/",20,0))))</f>
        <v>0</v>
      </c>
      <c r="CB103" s="30">
        <f>IF(BV107="/",2.5,IF(BW107="/",5,IF(BX107="/",7.5,IF(BY107="/",10,0))))</f>
        <v>0</v>
      </c>
      <c r="CC103" s="30">
        <f>IF(BV110="/",2.5,IF(BW110="/",5,IF(BX110="/",7.5,IF(BY110="/",10,0))))</f>
        <v>0</v>
      </c>
    </row>
    <row r="104" spans="1:81">
      <c r="A104" s="34"/>
      <c r="B104" s="73" t="s">
        <v>127</v>
      </c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86"/>
      <c r="N104" s="116"/>
      <c r="O104" s="116"/>
      <c r="P104" s="116"/>
      <c r="Q104" s="116"/>
      <c r="R104" s="74"/>
      <c r="AE104" s="34"/>
      <c r="AF104" s="73" t="s">
        <v>127</v>
      </c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86"/>
      <c r="AR104" s="116"/>
      <c r="AS104" s="116"/>
      <c r="AT104" s="116"/>
      <c r="AU104" s="116"/>
      <c r="AV104" s="74"/>
      <c r="BI104" s="34"/>
      <c r="BJ104" s="73" t="s">
        <v>127</v>
      </c>
      <c r="BK104" s="34"/>
      <c r="BL104" s="34"/>
      <c r="BM104" s="34"/>
      <c r="BN104" s="34"/>
      <c r="BO104" s="34"/>
      <c r="BP104" s="34"/>
      <c r="BQ104" s="34"/>
      <c r="BR104" s="34"/>
      <c r="BS104" s="34"/>
      <c r="BT104" s="34"/>
      <c r="BU104" s="86"/>
      <c r="BV104" s="116"/>
      <c r="BW104" s="116"/>
      <c r="BX104" s="116"/>
      <c r="BY104" s="116"/>
      <c r="BZ104" s="74"/>
    </row>
    <row r="105" spans="1:81">
      <c r="A105" s="34"/>
      <c r="B105" s="73" t="s">
        <v>128</v>
      </c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86"/>
      <c r="N105" s="117"/>
      <c r="O105" s="117"/>
      <c r="P105" s="117"/>
      <c r="Q105" s="117"/>
      <c r="R105" s="74"/>
      <c r="AE105" s="34"/>
      <c r="AF105" s="73" t="s">
        <v>128</v>
      </c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86"/>
      <c r="AR105" s="117"/>
      <c r="AS105" s="117"/>
      <c r="AT105" s="117"/>
      <c r="AU105" s="117"/>
      <c r="AV105" s="74"/>
      <c r="BI105" s="34"/>
      <c r="BJ105" s="73" t="s">
        <v>128</v>
      </c>
      <c r="BK105" s="34"/>
      <c r="BL105" s="34"/>
      <c r="BM105" s="34"/>
      <c r="BN105" s="34"/>
      <c r="BO105" s="34"/>
      <c r="BP105" s="34"/>
      <c r="BQ105" s="34"/>
      <c r="BR105" s="34"/>
      <c r="BS105" s="34"/>
      <c r="BT105" s="34"/>
      <c r="BU105" s="86"/>
      <c r="BV105" s="117"/>
      <c r="BW105" s="117"/>
      <c r="BX105" s="117"/>
      <c r="BY105" s="117"/>
      <c r="BZ105" s="74"/>
    </row>
    <row r="106" spans="1:81" ht="21" customHeight="1">
      <c r="A106" s="34"/>
      <c r="B106" s="68" t="s">
        <v>129</v>
      </c>
      <c r="C106" s="89"/>
      <c r="D106" s="89"/>
      <c r="E106" s="89"/>
      <c r="F106" s="89"/>
      <c r="G106" s="89"/>
      <c r="H106" s="89"/>
      <c r="I106" s="89"/>
      <c r="J106" s="89"/>
      <c r="K106" s="89"/>
      <c r="L106" s="89"/>
      <c r="M106" s="91"/>
      <c r="N106" s="90"/>
      <c r="O106" s="90"/>
      <c r="P106" s="90"/>
      <c r="Q106" s="90"/>
      <c r="R106" s="74"/>
      <c r="AE106" s="34"/>
      <c r="AF106" s="68" t="s">
        <v>129</v>
      </c>
      <c r="AG106" s="89"/>
      <c r="AH106" s="89"/>
      <c r="AI106" s="89"/>
      <c r="AJ106" s="89"/>
      <c r="AK106" s="89"/>
      <c r="AL106" s="89"/>
      <c r="AM106" s="89"/>
      <c r="AN106" s="89"/>
      <c r="AO106" s="89"/>
      <c r="AP106" s="89"/>
      <c r="AQ106" s="91"/>
      <c r="AR106" s="90"/>
      <c r="AS106" s="90"/>
      <c r="AT106" s="90"/>
      <c r="AU106" s="90"/>
      <c r="AV106" s="74"/>
      <c r="BI106" s="34"/>
      <c r="BJ106" s="68" t="s">
        <v>129</v>
      </c>
      <c r="BK106" s="89"/>
      <c r="BL106" s="89"/>
      <c r="BM106" s="89"/>
      <c r="BN106" s="89"/>
      <c r="BO106" s="89"/>
      <c r="BP106" s="89"/>
      <c r="BQ106" s="89"/>
      <c r="BR106" s="89"/>
      <c r="BS106" s="89"/>
      <c r="BT106" s="89"/>
      <c r="BU106" s="91"/>
      <c r="BV106" s="90"/>
      <c r="BW106" s="90"/>
      <c r="BX106" s="90"/>
      <c r="BY106" s="90"/>
      <c r="BZ106" s="74"/>
    </row>
    <row r="107" spans="1:81">
      <c r="A107" s="34"/>
      <c r="B107" s="73"/>
      <c r="C107" s="34" t="s">
        <v>130</v>
      </c>
      <c r="D107" s="34"/>
      <c r="E107" s="34"/>
      <c r="F107" s="34"/>
      <c r="G107" s="34"/>
      <c r="H107" s="34"/>
      <c r="I107" s="34"/>
      <c r="J107" s="34"/>
      <c r="K107" s="34"/>
      <c r="L107" s="34"/>
      <c r="M107" s="86"/>
      <c r="N107" s="115"/>
      <c r="O107" s="115"/>
      <c r="P107" s="115"/>
      <c r="Q107" s="115"/>
      <c r="R107" s="74"/>
      <c r="AE107" s="34"/>
      <c r="AF107" s="73"/>
      <c r="AG107" s="34" t="s">
        <v>130</v>
      </c>
      <c r="AH107" s="34"/>
      <c r="AI107" s="34"/>
      <c r="AJ107" s="34"/>
      <c r="AK107" s="34"/>
      <c r="AL107" s="34"/>
      <c r="AM107" s="34"/>
      <c r="AN107" s="34"/>
      <c r="AO107" s="34"/>
      <c r="AP107" s="34"/>
      <c r="AQ107" s="86"/>
      <c r="AR107" s="115"/>
      <c r="AS107" s="115"/>
      <c r="AT107" s="115"/>
      <c r="AU107" s="115"/>
      <c r="AV107" s="74"/>
      <c r="BI107" s="34"/>
      <c r="BJ107" s="73"/>
      <c r="BK107" s="34" t="s">
        <v>130</v>
      </c>
      <c r="BL107" s="34"/>
      <c r="BM107" s="34"/>
      <c r="BN107" s="34"/>
      <c r="BO107" s="34"/>
      <c r="BP107" s="34"/>
      <c r="BQ107" s="34"/>
      <c r="BR107" s="34"/>
      <c r="BS107" s="34"/>
      <c r="BT107" s="34"/>
      <c r="BU107" s="86"/>
      <c r="BV107" s="115"/>
      <c r="BW107" s="115"/>
      <c r="BX107" s="115"/>
      <c r="BY107" s="115"/>
      <c r="BZ107" s="74"/>
    </row>
    <row r="108" spans="1:81">
      <c r="A108" s="34"/>
      <c r="B108" s="73"/>
      <c r="C108" s="34"/>
      <c r="D108" s="34" t="s">
        <v>131</v>
      </c>
      <c r="E108" s="34"/>
      <c r="F108" s="34"/>
      <c r="G108" s="34"/>
      <c r="H108" s="34"/>
      <c r="I108" s="34"/>
      <c r="J108" s="34"/>
      <c r="K108" s="34"/>
      <c r="L108" s="34"/>
      <c r="M108" s="86"/>
      <c r="N108" s="116"/>
      <c r="O108" s="116"/>
      <c r="P108" s="116"/>
      <c r="Q108" s="116"/>
      <c r="R108" s="74"/>
      <c r="AE108" s="34"/>
      <c r="AF108" s="73"/>
      <c r="AG108" s="34"/>
      <c r="AH108" s="34" t="s">
        <v>131</v>
      </c>
      <c r="AI108" s="34"/>
      <c r="AJ108" s="34"/>
      <c r="AK108" s="34"/>
      <c r="AL108" s="34"/>
      <c r="AM108" s="34"/>
      <c r="AN108" s="34"/>
      <c r="AO108" s="34"/>
      <c r="AP108" s="34"/>
      <c r="AQ108" s="86"/>
      <c r="AR108" s="116"/>
      <c r="AS108" s="116"/>
      <c r="AT108" s="116"/>
      <c r="AU108" s="116"/>
      <c r="AV108" s="74"/>
      <c r="BI108" s="34"/>
      <c r="BJ108" s="73"/>
      <c r="BK108" s="34"/>
      <c r="BL108" s="34" t="s">
        <v>131</v>
      </c>
      <c r="BM108" s="34"/>
      <c r="BN108" s="34"/>
      <c r="BO108" s="34"/>
      <c r="BP108" s="34"/>
      <c r="BQ108" s="34"/>
      <c r="BR108" s="34"/>
      <c r="BS108" s="34"/>
      <c r="BT108" s="34"/>
      <c r="BU108" s="86"/>
      <c r="BV108" s="116"/>
      <c r="BW108" s="116"/>
      <c r="BX108" s="116"/>
      <c r="BY108" s="116"/>
      <c r="BZ108" s="74"/>
    </row>
    <row r="109" spans="1:81">
      <c r="A109" s="34"/>
      <c r="B109" s="73" t="s">
        <v>132</v>
      </c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86"/>
      <c r="N109" s="116"/>
      <c r="O109" s="116"/>
      <c r="P109" s="116"/>
      <c r="Q109" s="116"/>
      <c r="R109" s="74"/>
      <c r="AE109" s="34"/>
      <c r="AF109" s="73" t="s">
        <v>132</v>
      </c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86"/>
      <c r="AR109" s="116"/>
      <c r="AS109" s="116"/>
      <c r="AT109" s="116"/>
      <c r="AU109" s="116"/>
      <c r="AV109" s="74"/>
      <c r="BI109" s="34"/>
      <c r="BJ109" s="73" t="s">
        <v>132</v>
      </c>
      <c r="BK109" s="34"/>
      <c r="BL109" s="34"/>
      <c r="BM109" s="34"/>
      <c r="BN109" s="34"/>
      <c r="BO109" s="34"/>
      <c r="BP109" s="34"/>
      <c r="BQ109" s="34"/>
      <c r="BR109" s="34"/>
      <c r="BS109" s="34"/>
      <c r="BT109" s="34"/>
      <c r="BU109" s="86"/>
      <c r="BV109" s="116"/>
      <c r="BW109" s="116"/>
      <c r="BX109" s="116"/>
      <c r="BY109" s="116"/>
      <c r="BZ109" s="74"/>
    </row>
    <row r="110" spans="1:81">
      <c r="A110" s="34"/>
      <c r="B110" s="83"/>
      <c r="C110" s="84" t="s">
        <v>133</v>
      </c>
      <c r="D110" s="84"/>
      <c r="E110" s="84"/>
      <c r="F110" s="84"/>
      <c r="G110" s="84"/>
      <c r="H110" s="84"/>
      <c r="I110" s="84"/>
      <c r="J110" s="84"/>
      <c r="K110" s="84"/>
      <c r="L110" s="84"/>
      <c r="M110" s="85"/>
      <c r="N110" s="115"/>
      <c r="O110" s="115"/>
      <c r="P110" s="115"/>
      <c r="Q110" s="115"/>
      <c r="R110" s="72"/>
      <c r="AE110" s="34"/>
      <c r="AF110" s="83"/>
      <c r="AG110" s="84" t="s">
        <v>133</v>
      </c>
      <c r="AH110" s="84"/>
      <c r="AI110" s="84"/>
      <c r="AJ110" s="84"/>
      <c r="AK110" s="84"/>
      <c r="AL110" s="84"/>
      <c r="AM110" s="84"/>
      <c r="AN110" s="84"/>
      <c r="AO110" s="84"/>
      <c r="AP110" s="84"/>
      <c r="AQ110" s="85"/>
      <c r="AR110" s="115"/>
      <c r="AS110" s="115"/>
      <c r="AT110" s="115"/>
      <c r="AU110" s="115"/>
      <c r="AV110" s="72"/>
      <c r="BI110" s="34"/>
      <c r="BJ110" s="83"/>
      <c r="BK110" s="84" t="s">
        <v>133</v>
      </c>
      <c r="BL110" s="84"/>
      <c r="BM110" s="84"/>
      <c r="BN110" s="84"/>
      <c r="BO110" s="84"/>
      <c r="BP110" s="84"/>
      <c r="BQ110" s="84"/>
      <c r="BR110" s="84"/>
      <c r="BS110" s="84"/>
      <c r="BT110" s="84"/>
      <c r="BU110" s="85"/>
      <c r="BV110" s="115"/>
      <c r="BW110" s="115"/>
      <c r="BX110" s="115"/>
      <c r="BY110" s="115"/>
      <c r="BZ110" s="72"/>
    </row>
    <row r="111" spans="1:81">
      <c r="A111" s="34"/>
      <c r="B111" s="73"/>
      <c r="C111" s="34"/>
      <c r="D111" s="34" t="s">
        <v>134</v>
      </c>
      <c r="E111" s="34"/>
      <c r="F111" s="34"/>
      <c r="G111" s="34"/>
      <c r="H111" s="34"/>
      <c r="I111" s="34"/>
      <c r="J111" s="34"/>
      <c r="K111" s="34"/>
      <c r="L111" s="34"/>
      <c r="M111" s="86"/>
      <c r="N111" s="116"/>
      <c r="O111" s="116"/>
      <c r="P111" s="116"/>
      <c r="Q111" s="116"/>
      <c r="R111" s="74"/>
      <c r="AE111" s="34"/>
      <c r="AF111" s="73"/>
      <c r="AG111" s="34"/>
      <c r="AH111" s="34" t="s">
        <v>134</v>
      </c>
      <c r="AI111" s="34"/>
      <c r="AJ111" s="34"/>
      <c r="AK111" s="34"/>
      <c r="AL111" s="34"/>
      <c r="AM111" s="34"/>
      <c r="AN111" s="34"/>
      <c r="AO111" s="34"/>
      <c r="AP111" s="34"/>
      <c r="AQ111" s="86"/>
      <c r="AR111" s="116"/>
      <c r="AS111" s="116"/>
      <c r="AT111" s="116"/>
      <c r="AU111" s="116"/>
      <c r="AV111" s="74"/>
      <c r="BI111" s="34"/>
      <c r="BJ111" s="73"/>
      <c r="BK111" s="34"/>
      <c r="BL111" s="34" t="s">
        <v>134</v>
      </c>
      <c r="BM111" s="34"/>
      <c r="BN111" s="34"/>
      <c r="BO111" s="34"/>
      <c r="BP111" s="34"/>
      <c r="BQ111" s="34"/>
      <c r="BR111" s="34"/>
      <c r="BS111" s="34"/>
      <c r="BT111" s="34"/>
      <c r="BU111" s="86"/>
      <c r="BV111" s="116"/>
      <c r="BW111" s="116"/>
      <c r="BX111" s="116"/>
      <c r="BY111" s="116"/>
      <c r="BZ111" s="74"/>
    </row>
    <row r="112" spans="1:81">
      <c r="A112" s="34"/>
      <c r="B112" s="77" t="s">
        <v>135</v>
      </c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88"/>
      <c r="N112" s="117"/>
      <c r="O112" s="117"/>
      <c r="P112" s="117"/>
      <c r="Q112" s="117"/>
      <c r="R112" s="79"/>
      <c r="AE112" s="34"/>
      <c r="AF112" s="77" t="s">
        <v>135</v>
      </c>
      <c r="AG112" s="78"/>
      <c r="AH112" s="78"/>
      <c r="AI112" s="78"/>
      <c r="AJ112" s="78"/>
      <c r="AK112" s="78"/>
      <c r="AL112" s="78"/>
      <c r="AM112" s="78"/>
      <c r="AN112" s="78"/>
      <c r="AO112" s="78"/>
      <c r="AP112" s="78"/>
      <c r="AQ112" s="88"/>
      <c r="AR112" s="117"/>
      <c r="AS112" s="117"/>
      <c r="AT112" s="117"/>
      <c r="AU112" s="117"/>
      <c r="AV112" s="79"/>
      <c r="BI112" s="34"/>
      <c r="BJ112" s="77" t="s">
        <v>135</v>
      </c>
      <c r="BK112" s="78"/>
      <c r="BL112" s="78"/>
      <c r="BM112" s="78"/>
      <c r="BN112" s="78"/>
      <c r="BO112" s="78"/>
      <c r="BP112" s="78"/>
      <c r="BQ112" s="78"/>
      <c r="BR112" s="78"/>
      <c r="BS112" s="78"/>
      <c r="BT112" s="78"/>
      <c r="BU112" s="88"/>
      <c r="BV112" s="117"/>
      <c r="BW112" s="117"/>
      <c r="BX112" s="117"/>
      <c r="BY112" s="117"/>
      <c r="BZ112" s="79"/>
    </row>
    <row r="113" spans="1:81" ht="12" customHeight="1">
      <c r="A113" s="34"/>
      <c r="B113" s="73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85"/>
      <c r="S113" s="30" t="s">
        <v>136</v>
      </c>
      <c r="T113" s="30" t="s">
        <v>137</v>
      </c>
      <c r="U113" s="30" t="s">
        <v>138</v>
      </c>
      <c r="AE113" s="34"/>
      <c r="AF113" s="73"/>
      <c r="AG113" s="34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  <c r="AU113" s="34"/>
      <c r="AV113" s="85"/>
      <c r="AW113" s="30" t="s">
        <v>136</v>
      </c>
      <c r="AX113" s="30" t="s">
        <v>137</v>
      </c>
      <c r="AY113" s="30" t="s">
        <v>138</v>
      </c>
      <c r="BI113" s="34"/>
      <c r="BJ113" s="73"/>
      <c r="BK113" s="34"/>
      <c r="BL113" s="34"/>
      <c r="BM113" s="34"/>
      <c r="BN113" s="34"/>
      <c r="BO113" s="34"/>
      <c r="BP113" s="34"/>
      <c r="BQ113" s="34"/>
      <c r="BR113" s="34"/>
      <c r="BS113" s="34"/>
      <c r="BT113" s="34"/>
      <c r="BU113" s="34"/>
      <c r="BV113" s="34"/>
      <c r="BW113" s="34"/>
      <c r="BX113" s="34"/>
      <c r="BY113" s="34"/>
      <c r="BZ113" s="85"/>
      <c r="CA113" s="30" t="s">
        <v>136</v>
      </c>
      <c r="CB113" s="30" t="s">
        <v>137</v>
      </c>
      <c r="CC113" s="30" t="s">
        <v>138</v>
      </c>
    </row>
    <row r="114" spans="1:81">
      <c r="A114" s="34"/>
      <c r="B114" s="73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2" t="str">
        <f>"รวมผลการประเมินทั้ง 2 ส่วน = "&amp;S114&amp;" คะแนน"</f>
        <v>รวมผลการประเมินทั้ง 2 ส่วน = 0 คะแนน</v>
      </c>
      <c r="O114" s="34"/>
      <c r="P114" s="34"/>
      <c r="Q114" s="32"/>
      <c r="R114" s="86"/>
      <c r="S114" s="30">
        <f>SUM(S24:Z24,S26:V26,S28:U28,S103:U103)</f>
        <v>0</v>
      </c>
      <c r="T114" s="30">
        <f>SUM(S24:Z24,S26:V26,S28:U28)</f>
        <v>0</v>
      </c>
      <c r="U114" s="30">
        <f>SUM(S103:U103)</f>
        <v>0</v>
      </c>
      <c r="AE114" s="34"/>
      <c r="AF114" s="73"/>
      <c r="AG114" s="34"/>
      <c r="AH114" s="34"/>
      <c r="AI114" s="34"/>
      <c r="AJ114" s="34"/>
      <c r="AK114" s="34"/>
      <c r="AL114" s="34"/>
      <c r="AM114" s="34"/>
      <c r="AN114" s="34"/>
      <c r="AO114" s="34"/>
      <c r="AP114" s="34"/>
      <c r="AQ114" s="34"/>
      <c r="AR114" s="32" t="str">
        <f>"รวมผลการประเมินทั้ง 2 ส่วน = "&amp;AW114&amp;" คะแนน"</f>
        <v>รวมผลการประเมินทั้ง 2 ส่วน = 0 คะแนน</v>
      </c>
      <c r="AS114" s="34"/>
      <c r="AT114" s="34"/>
      <c r="AU114" s="32"/>
      <c r="AV114" s="86"/>
      <c r="AW114" s="30">
        <f>SUM(AW24:BD24,AW26:AZ26,AW28:AY28,AW103:AY103)</f>
        <v>0</v>
      </c>
      <c r="AX114" s="30">
        <f>SUM(AW24:BD24,AW26:AZ26,AW28:AY28)</f>
        <v>0</v>
      </c>
      <c r="AY114" s="30">
        <f>SUM(AW103:AY103)</f>
        <v>0</v>
      </c>
      <c r="BI114" s="34"/>
      <c r="BJ114" s="73"/>
      <c r="BK114" s="34"/>
      <c r="BL114" s="34"/>
      <c r="BM114" s="34"/>
      <c r="BN114" s="34"/>
      <c r="BO114" s="34"/>
      <c r="BP114" s="34"/>
      <c r="BQ114" s="34"/>
      <c r="BR114" s="34"/>
      <c r="BS114" s="34"/>
      <c r="BT114" s="34"/>
      <c r="BU114" s="34"/>
      <c r="BV114" s="32" t="str">
        <f>"รวมผลการประเมินทั้ง 2 ส่วน = "&amp;CA114&amp;" คะแนน"</f>
        <v>รวมผลการประเมินทั้ง 2 ส่วน = 0 คะแนน</v>
      </c>
      <c r="BW114" s="34"/>
      <c r="BX114" s="34"/>
      <c r="BY114" s="32"/>
      <c r="BZ114" s="86"/>
      <c r="CA114" s="30">
        <f>SUM(CA24:CH24,CA26:CD26,CA28:CC28,CA103:CC103)</f>
        <v>0</v>
      </c>
      <c r="CB114" s="30">
        <f>SUM(CA24:CH24,CA26:CD26,CA28:CC28)</f>
        <v>0</v>
      </c>
      <c r="CC114" s="30">
        <f>SUM(CA103:CC103)</f>
        <v>0</v>
      </c>
    </row>
    <row r="115" spans="1:81" ht="9.75" customHeight="1">
      <c r="A115" s="34"/>
      <c r="B115" s="77"/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88"/>
      <c r="AE115" s="34"/>
      <c r="AF115" s="77"/>
      <c r="AG115" s="78"/>
      <c r="AH115" s="78"/>
      <c r="AI115" s="78"/>
      <c r="AJ115" s="78"/>
      <c r="AK115" s="78"/>
      <c r="AL115" s="78"/>
      <c r="AM115" s="78"/>
      <c r="AN115" s="78"/>
      <c r="AO115" s="78"/>
      <c r="AP115" s="78"/>
      <c r="AQ115" s="78"/>
      <c r="AR115" s="78"/>
      <c r="AS115" s="78"/>
      <c r="AT115" s="78"/>
      <c r="AU115" s="78"/>
      <c r="AV115" s="88"/>
      <c r="BI115" s="34"/>
      <c r="BJ115" s="77"/>
      <c r="BK115" s="78"/>
      <c r="BL115" s="78"/>
      <c r="BM115" s="78"/>
      <c r="BN115" s="78"/>
      <c r="BO115" s="78"/>
      <c r="BP115" s="78"/>
      <c r="BQ115" s="78"/>
      <c r="BR115" s="78"/>
      <c r="BS115" s="78"/>
      <c r="BT115" s="78"/>
      <c r="BU115" s="78"/>
      <c r="BV115" s="78"/>
      <c r="BW115" s="78"/>
      <c r="BX115" s="78"/>
      <c r="BY115" s="78"/>
      <c r="BZ115" s="88"/>
    </row>
    <row r="116" spans="1:81" ht="41.25" customHeight="1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BI116" s="34"/>
      <c r="BJ116" s="34"/>
      <c r="BK116" s="34"/>
      <c r="BL116" s="34"/>
      <c r="BM116" s="34"/>
      <c r="BN116" s="34"/>
      <c r="BO116" s="34"/>
      <c r="BP116" s="34"/>
      <c r="BQ116" s="34"/>
      <c r="BR116" s="34"/>
      <c r="BS116" s="34"/>
      <c r="BT116" s="34"/>
      <c r="BU116" s="34"/>
      <c r="BV116" s="34"/>
      <c r="BW116" s="34"/>
      <c r="BX116" s="34"/>
      <c r="BY116" s="34"/>
      <c r="BZ116" s="34"/>
    </row>
    <row r="117" spans="1:81" ht="23.25">
      <c r="A117" s="92"/>
      <c r="B117" s="92"/>
      <c r="C117" s="92"/>
      <c r="D117" s="92"/>
      <c r="E117" s="92"/>
      <c r="F117" s="92"/>
      <c r="G117" s="92"/>
      <c r="H117" s="92"/>
      <c r="I117" s="92"/>
      <c r="J117" s="92"/>
      <c r="K117" s="92"/>
      <c r="L117" s="92" t="s">
        <v>139</v>
      </c>
      <c r="M117" s="92"/>
      <c r="N117" s="92"/>
      <c r="O117" s="92"/>
      <c r="P117" s="92"/>
      <c r="Q117" s="92"/>
      <c r="R117" s="92"/>
      <c r="AE117" s="92"/>
      <c r="AF117" s="92"/>
      <c r="AG117" s="92"/>
      <c r="AH117" s="92"/>
      <c r="AI117" s="92"/>
      <c r="AJ117" s="92"/>
      <c r="AK117" s="92"/>
      <c r="AL117" s="92"/>
      <c r="AM117" s="92"/>
      <c r="AN117" s="92"/>
      <c r="AO117" s="92"/>
      <c r="AP117" s="92" t="s">
        <v>139</v>
      </c>
      <c r="AQ117" s="92"/>
      <c r="AR117" s="92"/>
      <c r="AS117" s="92"/>
      <c r="AT117" s="92"/>
      <c r="AU117" s="92"/>
      <c r="AV117" s="92"/>
      <c r="BI117" s="92"/>
      <c r="BJ117" s="92"/>
      <c r="BK117" s="92"/>
      <c r="BL117" s="92"/>
      <c r="BM117" s="92"/>
      <c r="BN117" s="92"/>
      <c r="BO117" s="92"/>
      <c r="BP117" s="92"/>
      <c r="BQ117" s="92"/>
      <c r="BR117" s="92"/>
      <c r="BS117" s="92"/>
      <c r="BT117" s="92" t="s">
        <v>139</v>
      </c>
      <c r="BU117" s="92"/>
      <c r="BV117" s="92"/>
      <c r="BW117" s="92"/>
      <c r="BX117" s="92"/>
      <c r="BY117" s="92"/>
      <c r="BZ117" s="92"/>
    </row>
    <row r="118" spans="1:81" ht="23.25">
      <c r="A118" s="92"/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113" t="str">
        <f>"( "&amp;Home!D21&amp;Home!D22&amp;" "&amp;Home!D23&amp;" )"</f>
        <v>(   )</v>
      </c>
      <c r="M118" s="113"/>
      <c r="N118" s="113"/>
      <c r="O118" s="113"/>
      <c r="P118" s="113"/>
      <c r="Q118" s="92"/>
      <c r="R118" s="92"/>
      <c r="AE118" s="92"/>
      <c r="AF118" s="92"/>
      <c r="AG118" s="92"/>
      <c r="AH118" s="92"/>
      <c r="AI118" s="92"/>
      <c r="AJ118" s="92"/>
      <c r="AK118" s="92"/>
      <c r="AL118" s="92"/>
      <c r="AM118" s="92"/>
      <c r="AN118" s="92"/>
      <c r="AO118" s="92"/>
      <c r="AP118" s="113" t="str">
        <f>"( "&amp;Home!I21&amp;Home!I22&amp;" "&amp;Home!I23&amp;" )"</f>
        <v>(   )</v>
      </c>
      <c r="AQ118" s="113"/>
      <c r="AR118" s="113"/>
      <c r="AS118" s="113"/>
      <c r="AT118" s="113"/>
      <c r="AU118" s="92"/>
      <c r="AV118" s="92"/>
      <c r="BI118" s="92"/>
      <c r="BJ118" s="92"/>
      <c r="BK118" s="92"/>
      <c r="BL118" s="92"/>
      <c r="BM118" s="92"/>
      <c r="BN118" s="92"/>
      <c r="BO118" s="92"/>
      <c r="BP118" s="92"/>
      <c r="BQ118" s="92"/>
      <c r="BR118" s="92"/>
      <c r="BS118" s="92"/>
      <c r="BT118" s="113" t="str">
        <f>"( "&amp;Home!L21&amp;Home!L22&amp;" "&amp;Home!L23&amp;" )"</f>
        <v>(   )</v>
      </c>
      <c r="BU118" s="113"/>
      <c r="BV118" s="113"/>
      <c r="BW118" s="113"/>
      <c r="BX118" s="113"/>
      <c r="BY118" s="92"/>
      <c r="BZ118" s="92"/>
    </row>
    <row r="119" spans="1:81" ht="23.25">
      <c r="A119" s="92"/>
      <c r="B119" s="92"/>
      <c r="C119" s="92"/>
      <c r="D119" s="92"/>
      <c r="E119" s="92"/>
      <c r="F119" s="92"/>
      <c r="G119" s="92"/>
      <c r="H119" s="92"/>
      <c r="I119" s="92"/>
      <c r="J119" s="92"/>
      <c r="K119" s="92"/>
      <c r="L119" s="93" t="s">
        <v>36</v>
      </c>
      <c r="M119" s="114">
        <f>Home!D24</f>
        <v>0</v>
      </c>
      <c r="N119" s="114"/>
      <c r="O119" s="114"/>
      <c r="P119" s="114"/>
      <c r="Q119" s="92"/>
      <c r="R119" s="92"/>
      <c r="AE119" s="92"/>
      <c r="AF119" s="92"/>
      <c r="AG119" s="92"/>
      <c r="AH119" s="92"/>
      <c r="AI119" s="92"/>
      <c r="AJ119" s="92"/>
      <c r="AK119" s="92"/>
      <c r="AL119" s="92"/>
      <c r="AM119" s="92"/>
      <c r="AN119" s="92"/>
      <c r="AO119" s="92"/>
      <c r="AP119" s="93" t="s">
        <v>36</v>
      </c>
      <c r="AQ119" s="114">
        <f>Home!I24</f>
        <v>0</v>
      </c>
      <c r="AR119" s="114"/>
      <c r="AS119" s="114"/>
      <c r="AT119" s="114"/>
      <c r="AU119" s="92"/>
      <c r="AV119" s="92"/>
      <c r="BI119" s="92"/>
      <c r="BJ119" s="92"/>
      <c r="BK119" s="92"/>
      <c r="BL119" s="92"/>
      <c r="BM119" s="92"/>
      <c r="BN119" s="92"/>
      <c r="BO119" s="92"/>
      <c r="BP119" s="92"/>
      <c r="BQ119" s="92"/>
      <c r="BR119" s="92"/>
      <c r="BS119" s="92"/>
      <c r="BT119" s="93" t="s">
        <v>36</v>
      </c>
      <c r="BU119" s="114">
        <f>Home!L24</f>
        <v>0</v>
      </c>
      <c r="BV119" s="114"/>
      <c r="BW119" s="114"/>
      <c r="BX119" s="114"/>
      <c r="BY119" s="92"/>
      <c r="BZ119" s="92"/>
    </row>
    <row r="120" spans="1:81" ht="23.25">
      <c r="A120" s="92"/>
      <c r="B120" s="92"/>
      <c r="C120" s="92"/>
      <c r="D120" s="92"/>
      <c r="E120" s="92"/>
      <c r="F120" s="92"/>
      <c r="G120" s="92"/>
      <c r="H120" s="92"/>
      <c r="I120" s="92"/>
      <c r="J120" s="92"/>
      <c r="K120" s="92"/>
      <c r="L120" s="113" t="str">
        <f>"วันที่ "&amp;Home!D27&amp;" เดือน "&amp;Home!D28&amp;" พ.ศ. "&amp;Home!D29</f>
        <v>วันที่ 15 เดือน กันยายน พ.ศ. 2565</v>
      </c>
      <c r="M120" s="113"/>
      <c r="N120" s="113"/>
      <c r="O120" s="113"/>
      <c r="P120" s="113"/>
      <c r="Q120" s="92"/>
      <c r="R120" s="92"/>
      <c r="AE120" s="92"/>
      <c r="AF120" s="92"/>
      <c r="AG120" s="92"/>
      <c r="AH120" s="92"/>
      <c r="AI120" s="92"/>
      <c r="AJ120" s="92"/>
      <c r="AK120" s="92"/>
      <c r="AL120" s="92"/>
      <c r="AM120" s="92"/>
      <c r="AN120" s="92"/>
      <c r="AO120" s="92"/>
      <c r="AP120" s="113" t="str">
        <f>"วันที่ "&amp;Home!D27&amp;" เดือน "&amp;Home!D28&amp;" พ.ศ. "&amp;Home!D29</f>
        <v>วันที่ 15 เดือน กันยายน พ.ศ. 2565</v>
      </c>
      <c r="AQ120" s="113"/>
      <c r="AR120" s="113"/>
      <c r="AS120" s="113"/>
      <c r="AT120" s="113"/>
      <c r="AU120" s="92"/>
      <c r="AV120" s="92"/>
      <c r="BI120" s="92"/>
      <c r="BJ120" s="92"/>
      <c r="BK120" s="92"/>
      <c r="BL120" s="92"/>
      <c r="BM120" s="92"/>
      <c r="BN120" s="92"/>
      <c r="BO120" s="92"/>
      <c r="BP120" s="92"/>
      <c r="BQ120" s="92"/>
      <c r="BR120" s="92"/>
      <c r="BS120" s="92"/>
      <c r="BT120" s="113" t="str">
        <f>"วันที่ "&amp;Home!D27&amp;" เดือน "&amp;Home!D28&amp;" พ.ศ. "&amp;Home!D29</f>
        <v>วันที่ 15 เดือน กันยายน พ.ศ. 2565</v>
      </c>
      <c r="BU120" s="113"/>
      <c r="BV120" s="113"/>
      <c r="BW120" s="113"/>
      <c r="BX120" s="113"/>
      <c r="BY120" s="92"/>
      <c r="BZ120" s="92"/>
    </row>
    <row r="121" spans="1:81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34"/>
      <c r="AQ121" s="34"/>
      <c r="AR121" s="34"/>
      <c r="AS121" s="34"/>
      <c r="AT121" s="34"/>
      <c r="AU121" s="34"/>
      <c r="AV121" s="34"/>
      <c r="BI121" s="34"/>
      <c r="BJ121" s="34"/>
      <c r="BK121" s="34"/>
      <c r="BL121" s="34"/>
      <c r="BM121" s="34"/>
      <c r="BN121" s="34"/>
      <c r="BO121" s="34"/>
      <c r="BP121" s="34"/>
      <c r="BQ121" s="34"/>
      <c r="BR121" s="34"/>
      <c r="BS121" s="34"/>
      <c r="BT121" s="34"/>
      <c r="BU121" s="34"/>
      <c r="BV121" s="34"/>
      <c r="BW121" s="34"/>
      <c r="BX121" s="34"/>
      <c r="BY121" s="34"/>
      <c r="BZ121" s="34"/>
    </row>
    <row r="122" spans="1:81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34"/>
      <c r="AR122" s="34"/>
      <c r="AS122" s="34"/>
      <c r="AT122" s="34"/>
      <c r="AU122" s="34"/>
      <c r="AV122" s="34"/>
      <c r="BI122" s="34"/>
      <c r="BJ122" s="34"/>
      <c r="BK122" s="34"/>
      <c r="BL122" s="34"/>
      <c r="BM122" s="34"/>
      <c r="BN122" s="34"/>
      <c r="BO122" s="34"/>
      <c r="BP122" s="34"/>
      <c r="BQ122" s="34"/>
      <c r="BR122" s="34"/>
      <c r="BS122" s="34"/>
      <c r="BT122" s="34"/>
      <c r="BU122" s="34"/>
      <c r="BV122" s="34"/>
      <c r="BW122" s="34"/>
      <c r="BX122" s="34"/>
      <c r="BY122" s="34"/>
      <c r="BZ122" s="34"/>
    </row>
    <row r="123" spans="1:81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BI123" s="34"/>
      <c r="BJ123" s="34"/>
      <c r="BK123" s="34"/>
      <c r="BL123" s="34"/>
      <c r="BM123" s="34"/>
      <c r="BN123" s="34"/>
      <c r="BO123" s="34"/>
      <c r="BP123" s="34"/>
      <c r="BQ123" s="34"/>
      <c r="BR123" s="34"/>
      <c r="BS123" s="34"/>
      <c r="BT123" s="34"/>
      <c r="BU123" s="34"/>
      <c r="BV123" s="34"/>
      <c r="BW123" s="34"/>
      <c r="BX123" s="34"/>
      <c r="BY123" s="34"/>
      <c r="BZ123" s="34"/>
    </row>
    <row r="124" spans="1:81">
      <c r="A124" s="34"/>
      <c r="B124" s="118" t="s">
        <v>140</v>
      </c>
      <c r="C124" s="118"/>
      <c r="D124" s="118"/>
      <c r="E124" s="118"/>
      <c r="F124" s="118"/>
      <c r="G124" s="118"/>
      <c r="H124" s="118"/>
      <c r="I124" s="118"/>
      <c r="J124" s="118"/>
      <c r="K124" s="118"/>
      <c r="L124" s="118"/>
      <c r="M124" s="118"/>
      <c r="N124" s="118"/>
      <c r="O124" s="118"/>
      <c r="P124" s="118"/>
      <c r="Q124" s="118"/>
      <c r="R124" s="34"/>
      <c r="AE124" s="34"/>
      <c r="AF124" s="118" t="s">
        <v>140</v>
      </c>
      <c r="AG124" s="118"/>
      <c r="AH124" s="118"/>
      <c r="AI124" s="118"/>
      <c r="AJ124" s="118"/>
      <c r="AK124" s="118"/>
      <c r="AL124" s="118"/>
      <c r="AM124" s="118"/>
      <c r="AN124" s="118"/>
      <c r="AO124" s="118"/>
      <c r="AP124" s="118"/>
      <c r="AQ124" s="118"/>
      <c r="AR124" s="118"/>
      <c r="AS124" s="118"/>
      <c r="AT124" s="118"/>
      <c r="AU124" s="118"/>
      <c r="AV124" s="34"/>
      <c r="BI124" s="34"/>
      <c r="BJ124" s="118" t="s">
        <v>140</v>
      </c>
      <c r="BK124" s="118"/>
      <c r="BL124" s="118"/>
      <c r="BM124" s="118"/>
      <c r="BN124" s="118"/>
      <c r="BO124" s="118"/>
      <c r="BP124" s="118"/>
      <c r="BQ124" s="118"/>
      <c r="BR124" s="118"/>
      <c r="BS124" s="118"/>
      <c r="BT124" s="118"/>
      <c r="BU124" s="118"/>
      <c r="BV124" s="118"/>
      <c r="BW124" s="118"/>
      <c r="BX124" s="118"/>
      <c r="BY124" s="118"/>
      <c r="BZ124" s="34"/>
    </row>
    <row r="125" spans="1:81">
      <c r="A125" s="34"/>
      <c r="B125" s="34"/>
      <c r="C125" s="34"/>
      <c r="D125" s="34"/>
      <c r="F125" s="34"/>
      <c r="G125" s="34"/>
      <c r="H125" s="36" t="s">
        <v>141</v>
      </c>
      <c r="I125" s="119" t="str">
        <f>Home!E10&amp;Home!E11&amp;" "&amp;Home!E12</f>
        <v xml:space="preserve"> </v>
      </c>
      <c r="J125" s="119"/>
      <c r="K125" s="119"/>
      <c r="L125" s="119"/>
      <c r="M125" s="119"/>
      <c r="N125" s="119"/>
      <c r="O125" s="119"/>
      <c r="P125" s="34"/>
      <c r="Q125" s="34"/>
      <c r="R125" s="34"/>
      <c r="AE125" s="34"/>
      <c r="AF125" s="34"/>
      <c r="AG125" s="34"/>
      <c r="AH125" s="34"/>
      <c r="AJ125" s="34"/>
      <c r="AK125" s="34"/>
      <c r="AL125" s="36" t="s">
        <v>141</v>
      </c>
      <c r="AM125" s="119" t="str">
        <f>Home!E10&amp;Home!E11&amp;" "&amp;Home!E12</f>
        <v xml:space="preserve"> </v>
      </c>
      <c r="AN125" s="119"/>
      <c r="AO125" s="119"/>
      <c r="AP125" s="119"/>
      <c r="AQ125" s="119"/>
      <c r="AR125" s="119"/>
      <c r="AS125" s="119"/>
      <c r="AT125" s="34"/>
      <c r="AU125" s="34"/>
      <c r="AV125" s="34"/>
      <c r="BI125" s="34"/>
      <c r="BJ125" s="34"/>
      <c r="BK125" s="34"/>
      <c r="BL125" s="34"/>
      <c r="BN125" s="34"/>
      <c r="BO125" s="34"/>
      <c r="BP125" s="36" t="s">
        <v>141</v>
      </c>
      <c r="BQ125" s="119" t="str">
        <f>Home!E10&amp;Home!E11&amp;" "&amp;Home!E12</f>
        <v xml:space="preserve"> </v>
      </c>
      <c r="BR125" s="119"/>
      <c r="BS125" s="119"/>
      <c r="BT125" s="119"/>
      <c r="BU125" s="119"/>
      <c r="BV125" s="119"/>
      <c r="BW125" s="119"/>
      <c r="BX125" s="34"/>
      <c r="BY125" s="34"/>
      <c r="BZ125" s="34"/>
    </row>
    <row r="126" spans="1:81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BI126" s="34"/>
      <c r="BJ126" s="34"/>
      <c r="BK126" s="34"/>
      <c r="BL126" s="34"/>
      <c r="BM126" s="34"/>
      <c r="BN126" s="34"/>
      <c r="BO126" s="34"/>
      <c r="BP126" s="34"/>
      <c r="BQ126" s="34"/>
      <c r="BR126" s="34"/>
      <c r="BS126" s="34"/>
      <c r="BT126" s="34"/>
      <c r="BU126" s="34"/>
      <c r="BV126" s="34"/>
      <c r="BW126" s="34"/>
      <c r="BX126" s="34"/>
      <c r="BY126" s="34"/>
      <c r="BZ126" s="34"/>
    </row>
    <row r="127" spans="1:81" ht="24.95" customHeight="1">
      <c r="A127" s="34"/>
      <c r="B127" s="34"/>
      <c r="C127" s="34" t="s">
        <v>142</v>
      </c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AE127" s="34"/>
      <c r="AF127" s="34"/>
      <c r="AG127" s="34" t="s">
        <v>142</v>
      </c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BI127" s="34"/>
      <c r="BJ127" s="34"/>
      <c r="BK127" s="34" t="s">
        <v>142</v>
      </c>
      <c r="BL127" s="34"/>
      <c r="BM127" s="34"/>
      <c r="BN127" s="34"/>
      <c r="BO127" s="34"/>
      <c r="BP127" s="34"/>
      <c r="BQ127" s="34"/>
      <c r="BR127" s="34"/>
      <c r="BS127" s="34"/>
      <c r="BT127" s="34"/>
      <c r="BU127" s="34"/>
      <c r="BV127" s="34"/>
      <c r="BW127" s="34"/>
      <c r="BX127" s="34"/>
      <c r="BY127" s="34"/>
      <c r="BZ127" s="34"/>
    </row>
    <row r="128" spans="1:81" ht="24.95" customHeight="1">
      <c r="A128" s="34"/>
      <c r="B128" s="34"/>
      <c r="C128" s="34"/>
      <c r="D128" s="34" t="s">
        <v>143</v>
      </c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AE128" s="34"/>
      <c r="AF128" s="34"/>
      <c r="AG128" s="34"/>
      <c r="AH128" s="34" t="s">
        <v>143</v>
      </c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BI128" s="34"/>
      <c r="BJ128" s="34"/>
      <c r="BK128" s="34"/>
      <c r="BL128" s="34" t="s">
        <v>143</v>
      </c>
      <c r="BM128" s="34"/>
      <c r="BN128" s="34"/>
      <c r="BO128" s="34"/>
      <c r="BP128" s="34"/>
      <c r="BQ128" s="34"/>
      <c r="BR128" s="34"/>
      <c r="BS128" s="34"/>
      <c r="BT128" s="34"/>
      <c r="BU128" s="34"/>
      <c r="BV128" s="34"/>
      <c r="BW128" s="34"/>
      <c r="BX128" s="34"/>
      <c r="BY128" s="34"/>
      <c r="BZ128" s="34"/>
    </row>
    <row r="129" spans="1:78" ht="24.95" customHeight="1">
      <c r="A129" s="34"/>
      <c r="B129" s="34"/>
      <c r="C129" s="34" t="s">
        <v>144</v>
      </c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AE129" s="34"/>
      <c r="AF129" s="34"/>
      <c r="AG129" s="34" t="s">
        <v>144</v>
      </c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BI129" s="34"/>
      <c r="BJ129" s="34"/>
      <c r="BK129" s="34" t="s">
        <v>144</v>
      </c>
      <c r="BL129" s="34"/>
      <c r="BM129" s="34"/>
      <c r="BN129" s="34"/>
      <c r="BO129" s="34"/>
      <c r="BP129" s="34"/>
      <c r="BQ129" s="34"/>
      <c r="BR129" s="34"/>
      <c r="BS129" s="34"/>
      <c r="BT129" s="34"/>
      <c r="BU129" s="34"/>
      <c r="BV129" s="34"/>
      <c r="BW129" s="34"/>
      <c r="BX129" s="34"/>
      <c r="BY129" s="34"/>
      <c r="BZ129" s="34"/>
    </row>
    <row r="130" spans="1:78" ht="24.95" customHeight="1">
      <c r="A130" s="34"/>
      <c r="B130" s="34"/>
      <c r="C130" s="34" t="s">
        <v>144</v>
      </c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AE130" s="34"/>
      <c r="AF130" s="34"/>
      <c r="AG130" s="34" t="s">
        <v>144</v>
      </c>
      <c r="A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BI130" s="34"/>
      <c r="BJ130" s="34"/>
      <c r="BK130" s="34" t="s">
        <v>144</v>
      </c>
      <c r="BL130" s="34"/>
      <c r="BM130" s="34"/>
      <c r="BN130" s="34"/>
      <c r="BO130" s="34"/>
      <c r="BP130" s="34"/>
      <c r="BQ130" s="34"/>
      <c r="BR130" s="34"/>
      <c r="BS130" s="34"/>
      <c r="BT130" s="34"/>
      <c r="BU130" s="34"/>
      <c r="BV130" s="34"/>
      <c r="BW130" s="34"/>
      <c r="BX130" s="34"/>
      <c r="BY130" s="34"/>
      <c r="BZ130" s="34"/>
    </row>
    <row r="131" spans="1:78" ht="24.95" customHeight="1">
      <c r="A131" s="34"/>
      <c r="B131" s="34"/>
      <c r="C131" s="34" t="s">
        <v>144</v>
      </c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AE131" s="34"/>
      <c r="AF131" s="34"/>
      <c r="AG131" s="34" t="s">
        <v>144</v>
      </c>
      <c r="AH131" s="34"/>
      <c r="AI131" s="34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BI131" s="34"/>
      <c r="BJ131" s="34"/>
      <c r="BK131" s="34" t="s">
        <v>144</v>
      </c>
      <c r="BL131" s="34"/>
      <c r="BM131" s="34"/>
      <c r="BN131" s="34"/>
      <c r="BO131" s="34"/>
      <c r="BP131" s="34"/>
      <c r="BQ131" s="34"/>
      <c r="BR131" s="34"/>
      <c r="BS131" s="34"/>
      <c r="BT131" s="34"/>
      <c r="BU131" s="34"/>
      <c r="BV131" s="34"/>
      <c r="BW131" s="34"/>
      <c r="BX131" s="34"/>
      <c r="BY131" s="34"/>
      <c r="BZ131" s="34"/>
    </row>
    <row r="132" spans="1:78" ht="24.95" customHeight="1">
      <c r="A132" s="34"/>
      <c r="B132" s="34"/>
      <c r="C132" s="34" t="s">
        <v>144</v>
      </c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AE132" s="34"/>
      <c r="AF132" s="34"/>
      <c r="AG132" s="34" t="s">
        <v>144</v>
      </c>
      <c r="AH132" s="34"/>
      <c r="AI132" s="34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BI132" s="34"/>
      <c r="BJ132" s="34"/>
      <c r="BK132" s="34" t="s">
        <v>144</v>
      </c>
      <c r="BL132" s="34"/>
      <c r="BM132" s="34"/>
      <c r="BN132" s="34"/>
      <c r="BO132" s="34"/>
      <c r="BP132" s="34"/>
      <c r="BQ132" s="34"/>
      <c r="BR132" s="34"/>
      <c r="BS132" s="34"/>
      <c r="BT132" s="34"/>
      <c r="BU132" s="34"/>
      <c r="BV132" s="34"/>
      <c r="BW132" s="34"/>
      <c r="BX132" s="34"/>
      <c r="BY132" s="34"/>
      <c r="BZ132" s="34"/>
    </row>
    <row r="133" spans="1:78" ht="24.95" customHeight="1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T133" s="34"/>
      <c r="AU133" s="34"/>
      <c r="AV133" s="34"/>
      <c r="BI133" s="34"/>
      <c r="BJ133" s="34"/>
      <c r="BK133" s="34"/>
      <c r="BL133" s="34"/>
      <c r="BM133" s="34"/>
      <c r="BN133" s="34"/>
      <c r="BO133" s="34"/>
      <c r="BP133" s="34"/>
      <c r="BQ133" s="34"/>
      <c r="BR133" s="34"/>
      <c r="BS133" s="34"/>
      <c r="BT133" s="34"/>
      <c r="BU133" s="34"/>
      <c r="BV133" s="34"/>
      <c r="BW133" s="34"/>
      <c r="BX133" s="34"/>
      <c r="BY133" s="34"/>
      <c r="BZ133" s="34"/>
    </row>
    <row r="134" spans="1:78" ht="24.95" customHeight="1">
      <c r="A134" s="34"/>
      <c r="B134" s="34"/>
      <c r="C134" s="34" t="s">
        <v>145</v>
      </c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AE134" s="34"/>
      <c r="AF134" s="34"/>
      <c r="AG134" s="34" t="s">
        <v>145</v>
      </c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BI134" s="34"/>
      <c r="BJ134" s="34"/>
      <c r="BK134" s="34" t="s">
        <v>145</v>
      </c>
      <c r="BL134" s="34"/>
      <c r="BM134" s="34"/>
      <c r="BN134" s="34"/>
      <c r="BO134" s="34"/>
      <c r="BP134" s="34"/>
      <c r="BQ134" s="34"/>
      <c r="BR134" s="34"/>
      <c r="BS134" s="34"/>
      <c r="BT134" s="34"/>
      <c r="BU134" s="34"/>
      <c r="BV134" s="34"/>
      <c r="BW134" s="34"/>
      <c r="BX134" s="34"/>
      <c r="BY134" s="34"/>
      <c r="BZ134" s="34"/>
    </row>
    <row r="135" spans="1:78" ht="24.95" customHeight="1">
      <c r="A135" s="34"/>
      <c r="B135" s="34"/>
      <c r="C135" s="34"/>
      <c r="D135" s="34" t="s">
        <v>143</v>
      </c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AE135" s="34"/>
      <c r="AF135" s="34"/>
      <c r="AG135" s="34"/>
      <c r="AH135" s="34" t="s">
        <v>143</v>
      </c>
      <c r="AI135" s="34"/>
      <c r="AJ135" s="34"/>
      <c r="AK135" s="34"/>
      <c r="AL135" s="34"/>
      <c r="AM135" s="34"/>
      <c r="AN135" s="34"/>
      <c r="AO135" s="34"/>
      <c r="AP135" s="34"/>
      <c r="AQ135" s="34"/>
      <c r="AR135" s="34"/>
      <c r="AS135" s="34"/>
      <c r="AT135" s="34"/>
      <c r="AU135" s="34"/>
      <c r="AV135" s="34"/>
      <c r="BI135" s="34"/>
      <c r="BJ135" s="34"/>
      <c r="BK135" s="34"/>
      <c r="BL135" s="34" t="s">
        <v>143</v>
      </c>
      <c r="BM135" s="34"/>
      <c r="BN135" s="34"/>
      <c r="BO135" s="34"/>
      <c r="BP135" s="34"/>
      <c r="BQ135" s="34"/>
      <c r="BR135" s="34"/>
      <c r="BS135" s="34"/>
      <c r="BT135" s="34"/>
      <c r="BU135" s="34"/>
      <c r="BV135" s="34"/>
      <c r="BW135" s="34"/>
      <c r="BX135" s="34"/>
      <c r="BY135" s="34"/>
      <c r="BZ135" s="34"/>
    </row>
    <row r="136" spans="1:78" ht="24.95" customHeight="1">
      <c r="A136" s="34"/>
      <c r="B136" s="34"/>
      <c r="C136" s="34" t="s">
        <v>144</v>
      </c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AE136" s="34"/>
      <c r="AF136" s="34"/>
      <c r="AG136" s="34" t="s">
        <v>144</v>
      </c>
      <c r="AH136" s="34"/>
      <c r="AI136" s="34"/>
      <c r="AJ136" s="34"/>
      <c r="AK136" s="34"/>
      <c r="AL136" s="34"/>
      <c r="AM136" s="34"/>
      <c r="AN136" s="34"/>
      <c r="AO136" s="34"/>
      <c r="AP136" s="34"/>
      <c r="AQ136" s="34"/>
      <c r="AR136" s="34"/>
      <c r="AS136" s="34"/>
      <c r="AT136" s="34"/>
      <c r="AU136" s="34"/>
      <c r="AV136" s="34"/>
      <c r="BI136" s="34"/>
      <c r="BJ136" s="34"/>
      <c r="BK136" s="34" t="s">
        <v>144</v>
      </c>
      <c r="BL136" s="34"/>
      <c r="BM136" s="34"/>
      <c r="BN136" s="34"/>
      <c r="BO136" s="34"/>
      <c r="BP136" s="34"/>
      <c r="BQ136" s="34"/>
      <c r="BR136" s="34"/>
      <c r="BS136" s="34"/>
      <c r="BT136" s="34"/>
      <c r="BU136" s="34"/>
      <c r="BV136" s="34"/>
      <c r="BW136" s="34"/>
      <c r="BX136" s="34"/>
      <c r="BY136" s="34"/>
      <c r="BZ136" s="34"/>
    </row>
    <row r="137" spans="1:78" ht="24.95" customHeight="1">
      <c r="A137" s="34"/>
      <c r="B137" s="34"/>
      <c r="C137" s="34" t="s">
        <v>144</v>
      </c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AE137" s="34"/>
      <c r="AF137" s="34"/>
      <c r="AG137" s="34" t="s">
        <v>144</v>
      </c>
      <c r="AH137" s="34"/>
      <c r="AI137" s="34"/>
      <c r="AJ137" s="34"/>
      <c r="AK137" s="34"/>
      <c r="AL137" s="34"/>
      <c r="AM137" s="34"/>
      <c r="AN137" s="34"/>
      <c r="AO137" s="34"/>
      <c r="AP137" s="34"/>
      <c r="AQ137" s="34"/>
      <c r="AR137" s="34"/>
      <c r="AS137" s="34"/>
      <c r="AT137" s="34"/>
      <c r="AU137" s="34"/>
      <c r="AV137" s="34"/>
      <c r="BI137" s="34"/>
      <c r="BJ137" s="34"/>
      <c r="BK137" s="34" t="s">
        <v>144</v>
      </c>
      <c r="BL137" s="34"/>
      <c r="BM137" s="34"/>
      <c r="BN137" s="34"/>
      <c r="BO137" s="34"/>
      <c r="BP137" s="34"/>
      <c r="BQ137" s="34"/>
      <c r="BR137" s="34"/>
      <c r="BS137" s="34"/>
      <c r="BT137" s="34"/>
      <c r="BU137" s="34"/>
      <c r="BV137" s="34"/>
      <c r="BW137" s="34"/>
      <c r="BX137" s="34"/>
      <c r="BY137" s="34"/>
      <c r="BZ137" s="34"/>
    </row>
    <row r="138" spans="1:78" ht="24.95" customHeight="1">
      <c r="A138" s="34"/>
      <c r="B138" s="34"/>
      <c r="C138" s="34" t="s">
        <v>144</v>
      </c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AE138" s="34"/>
      <c r="AF138" s="34"/>
      <c r="AG138" s="34" t="s">
        <v>144</v>
      </c>
      <c r="AH138" s="34"/>
      <c r="AI138" s="34"/>
      <c r="AJ138" s="34"/>
      <c r="AK138" s="34"/>
      <c r="AL138" s="34"/>
      <c r="AM138" s="34"/>
      <c r="AN138" s="34"/>
      <c r="AO138" s="34"/>
      <c r="AP138" s="34"/>
      <c r="AQ138" s="34"/>
      <c r="AR138" s="34"/>
      <c r="AS138" s="34"/>
      <c r="AT138" s="34"/>
      <c r="AU138" s="34"/>
      <c r="AV138" s="34"/>
      <c r="BI138" s="34"/>
      <c r="BJ138" s="34"/>
      <c r="BK138" s="34" t="s">
        <v>144</v>
      </c>
      <c r="BL138" s="34"/>
      <c r="BM138" s="34"/>
      <c r="BN138" s="34"/>
      <c r="BO138" s="34"/>
      <c r="BP138" s="34"/>
      <c r="BQ138" s="34"/>
      <c r="BR138" s="34"/>
      <c r="BS138" s="34"/>
      <c r="BT138" s="34"/>
      <c r="BU138" s="34"/>
      <c r="BV138" s="34"/>
      <c r="BW138" s="34"/>
      <c r="BX138" s="34"/>
      <c r="BY138" s="34"/>
      <c r="BZ138" s="34"/>
    </row>
    <row r="139" spans="1:78" ht="24.95" customHeight="1">
      <c r="A139" s="34"/>
      <c r="B139" s="34"/>
      <c r="C139" s="34" t="s">
        <v>144</v>
      </c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AE139" s="34"/>
      <c r="AF139" s="34"/>
      <c r="AG139" s="34" t="s">
        <v>144</v>
      </c>
      <c r="AH139" s="34"/>
      <c r="AI139" s="34"/>
      <c r="AJ139" s="34"/>
      <c r="AK139" s="34"/>
      <c r="AL139" s="34"/>
      <c r="AM139" s="34"/>
      <c r="AN139" s="34"/>
      <c r="AO139" s="34"/>
      <c r="AP139" s="34"/>
      <c r="AQ139" s="34"/>
      <c r="AR139" s="34"/>
      <c r="AS139" s="34"/>
      <c r="AT139" s="34"/>
      <c r="AU139" s="34"/>
      <c r="AV139" s="34"/>
      <c r="BI139" s="34"/>
      <c r="BJ139" s="34"/>
      <c r="BK139" s="34" t="s">
        <v>144</v>
      </c>
      <c r="BL139" s="34"/>
      <c r="BM139" s="34"/>
      <c r="BN139" s="34"/>
      <c r="BO139" s="34"/>
      <c r="BP139" s="34"/>
      <c r="BQ139" s="34"/>
      <c r="BR139" s="34"/>
      <c r="BS139" s="34"/>
      <c r="BT139" s="34"/>
      <c r="BU139" s="34"/>
      <c r="BV139" s="34"/>
      <c r="BW139" s="34"/>
      <c r="BX139" s="34"/>
      <c r="BY139" s="34"/>
      <c r="BZ139" s="34"/>
    </row>
    <row r="140" spans="1:78" ht="24.95" customHeight="1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34"/>
      <c r="AO140" s="34"/>
      <c r="AP140" s="34"/>
      <c r="AQ140" s="34"/>
      <c r="AR140" s="34"/>
      <c r="AS140" s="34"/>
      <c r="AT140" s="34"/>
      <c r="AU140" s="34"/>
      <c r="AV140" s="34"/>
      <c r="BI140" s="34"/>
      <c r="BJ140" s="34"/>
      <c r="BK140" s="34"/>
      <c r="BL140" s="34"/>
      <c r="BM140" s="34"/>
      <c r="BN140" s="34"/>
      <c r="BO140" s="34"/>
      <c r="BP140" s="34"/>
      <c r="BQ140" s="34"/>
      <c r="BR140" s="34"/>
      <c r="BS140" s="34"/>
      <c r="BT140" s="34"/>
      <c r="BU140" s="34"/>
      <c r="BV140" s="34"/>
      <c r="BW140" s="34"/>
      <c r="BX140" s="34"/>
      <c r="BY140" s="34"/>
      <c r="BZ140" s="34"/>
    </row>
    <row r="141" spans="1:78" ht="24.95" customHeight="1">
      <c r="A141" s="34"/>
      <c r="B141" s="34"/>
      <c r="C141" s="34" t="s">
        <v>146</v>
      </c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AE141" s="34"/>
      <c r="AF141" s="34"/>
      <c r="AG141" s="34" t="s">
        <v>146</v>
      </c>
      <c r="AH141" s="34"/>
      <c r="AI141" s="34"/>
      <c r="AJ141" s="34"/>
      <c r="AK141" s="34"/>
      <c r="AL141" s="34"/>
      <c r="AM141" s="34"/>
      <c r="AN141" s="34"/>
      <c r="AO141" s="34"/>
      <c r="AP141" s="34"/>
      <c r="AQ141" s="34"/>
      <c r="AR141" s="34"/>
      <c r="AS141" s="34"/>
      <c r="AT141" s="34"/>
      <c r="AU141" s="34"/>
      <c r="AV141" s="34"/>
      <c r="BI141" s="34"/>
      <c r="BJ141" s="34"/>
      <c r="BK141" s="34" t="s">
        <v>146</v>
      </c>
      <c r="BL141" s="34"/>
      <c r="BM141" s="34"/>
      <c r="BN141" s="34"/>
      <c r="BO141" s="34"/>
      <c r="BP141" s="34"/>
      <c r="BQ141" s="34"/>
      <c r="BR141" s="34"/>
      <c r="BS141" s="34"/>
      <c r="BT141" s="34"/>
      <c r="BU141" s="34"/>
      <c r="BV141" s="34"/>
      <c r="BW141" s="34"/>
      <c r="BX141" s="34"/>
      <c r="BY141" s="34"/>
      <c r="BZ141" s="34"/>
    </row>
    <row r="142" spans="1:78" ht="24.95" customHeight="1">
      <c r="A142" s="34"/>
      <c r="B142" s="34"/>
      <c r="C142" s="34"/>
      <c r="D142" s="34" t="s">
        <v>143</v>
      </c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AE142" s="34"/>
      <c r="AF142" s="34"/>
      <c r="AG142" s="34"/>
      <c r="AH142" s="34" t="s">
        <v>143</v>
      </c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BI142" s="34"/>
      <c r="BJ142" s="34"/>
      <c r="BK142" s="34"/>
      <c r="BL142" s="34" t="s">
        <v>143</v>
      </c>
      <c r="BM142" s="34"/>
      <c r="BN142" s="34"/>
      <c r="BO142" s="34"/>
      <c r="BP142" s="34"/>
      <c r="BQ142" s="34"/>
      <c r="BR142" s="34"/>
      <c r="BS142" s="34"/>
      <c r="BT142" s="34"/>
      <c r="BU142" s="34"/>
      <c r="BV142" s="34"/>
      <c r="BW142" s="34"/>
      <c r="BX142" s="34"/>
      <c r="BY142" s="34"/>
      <c r="BZ142" s="34"/>
    </row>
    <row r="143" spans="1:78" ht="24.95" customHeight="1">
      <c r="A143" s="34"/>
      <c r="B143" s="34"/>
      <c r="C143" s="34" t="s">
        <v>144</v>
      </c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AE143" s="34"/>
      <c r="AF143" s="34"/>
      <c r="AG143" s="34" t="s">
        <v>144</v>
      </c>
      <c r="AH143" s="34"/>
      <c r="AI143" s="34"/>
      <c r="AJ143" s="34"/>
      <c r="AK143" s="34"/>
      <c r="AL143" s="34"/>
      <c r="AM143" s="34"/>
      <c r="AN143" s="34"/>
      <c r="AO143" s="34"/>
      <c r="AP143" s="34"/>
      <c r="AQ143" s="34"/>
      <c r="AR143" s="34"/>
      <c r="AS143" s="34"/>
      <c r="AT143" s="34"/>
      <c r="AU143" s="34"/>
      <c r="AV143" s="34"/>
      <c r="BI143" s="34"/>
      <c r="BJ143" s="34"/>
      <c r="BK143" s="34" t="s">
        <v>144</v>
      </c>
      <c r="BL143" s="34"/>
      <c r="BM143" s="34"/>
      <c r="BN143" s="34"/>
      <c r="BO143" s="34"/>
      <c r="BP143" s="34"/>
      <c r="BQ143" s="34"/>
      <c r="BR143" s="34"/>
      <c r="BS143" s="34"/>
      <c r="BT143" s="34"/>
      <c r="BU143" s="34"/>
      <c r="BV143" s="34"/>
      <c r="BW143" s="34"/>
      <c r="BX143" s="34"/>
      <c r="BY143" s="34"/>
      <c r="BZ143" s="34"/>
    </row>
    <row r="144" spans="1:78" ht="24.95" customHeight="1">
      <c r="A144" s="34"/>
      <c r="B144" s="34"/>
      <c r="C144" s="34" t="s">
        <v>144</v>
      </c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AE144" s="34"/>
      <c r="AF144" s="34"/>
      <c r="AG144" s="34" t="s">
        <v>144</v>
      </c>
      <c r="AH144" s="34"/>
      <c r="AI144" s="34"/>
      <c r="AJ144" s="34"/>
      <c r="AK144" s="34"/>
      <c r="AL144" s="34"/>
      <c r="AM144" s="34"/>
      <c r="AN144" s="34"/>
      <c r="AO144" s="34"/>
      <c r="AP144" s="34"/>
      <c r="AQ144" s="34"/>
      <c r="AR144" s="34"/>
      <c r="AS144" s="34"/>
      <c r="AT144" s="34"/>
      <c r="AU144" s="34"/>
      <c r="AV144" s="34"/>
      <c r="BI144" s="34"/>
      <c r="BJ144" s="34"/>
      <c r="BK144" s="34" t="s">
        <v>144</v>
      </c>
      <c r="BL144" s="34"/>
      <c r="BM144" s="34"/>
      <c r="BN144" s="34"/>
      <c r="BO144" s="34"/>
      <c r="BP144" s="34"/>
      <c r="BQ144" s="34"/>
      <c r="BR144" s="34"/>
      <c r="BS144" s="34"/>
      <c r="BT144" s="34"/>
      <c r="BU144" s="34"/>
      <c r="BV144" s="34"/>
      <c r="BW144" s="34"/>
      <c r="BX144" s="34"/>
      <c r="BY144" s="34"/>
      <c r="BZ144" s="34"/>
    </row>
    <row r="145" spans="1:78" ht="24.95" customHeight="1">
      <c r="A145" s="34"/>
      <c r="B145" s="34"/>
      <c r="C145" s="34" t="s">
        <v>144</v>
      </c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AE145" s="34"/>
      <c r="AF145" s="34"/>
      <c r="AG145" s="34" t="s">
        <v>144</v>
      </c>
      <c r="AH145" s="34"/>
      <c r="AI145" s="34"/>
      <c r="AJ145" s="34"/>
      <c r="AK145" s="34"/>
      <c r="AL145" s="34"/>
      <c r="AM145" s="34"/>
      <c r="AN145" s="34"/>
      <c r="AO145" s="34"/>
      <c r="AP145" s="34"/>
      <c r="AQ145" s="34"/>
      <c r="AR145" s="34"/>
      <c r="AS145" s="34"/>
      <c r="AT145" s="34"/>
      <c r="AU145" s="34"/>
      <c r="AV145" s="34"/>
      <c r="BI145" s="34"/>
      <c r="BJ145" s="34"/>
      <c r="BK145" s="34" t="s">
        <v>144</v>
      </c>
      <c r="BL145" s="34"/>
      <c r="BM145" s="34"/>
      <c r="BN145" s="34"/>
      <c r="BO145" s="34"/>
      <c r="BP145" s="34"/>
      <c r="BQ145" s="34"/>
      <c r="BR145" s="34"/>
      <c r="BS145" s="34"/>
      <c r="BT145" s="34"/>
      <c r="BU145" s="34"/>
      <c r="BV145" s="34"/>
      <c r="BW145" s="34"/>
      <c r="BX145" s="34"/>
      <c r="BY145" s="34"/>
      <c r="BZ145" s="34"/>
    </row>
    <row r="146" spans="1:78" ht="24.95" customHeight="1">
      <c r="A146" s="34"/>
      <c r="B146" s="34"/>
      <c r="C146" s="34" t="s">
        <v>144</v>
      </c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AE146" s="34"/>
      <c r="AF146" s="34"/>
      <c r="AG146" s="34" t="s">
        <v>144</v>
      </c>
      <c r="AH146" s="34"/>
      <c r="AI146" s="34"/>
      <c r="AJ146" s="34"/>
      <c r="AK146" s="34"/>
      <c r="AL146" s="34"/>
      <c r="AM146" s="34"/>
      <c r="AN146" s="34"/>
      <c r="AO146" s="34"/>
      <c r="AP146" s="34"/>
      <c r="AQ146" s="34"/>
      <c r="AR146" s="34"/>
      <c r="AS146" s="34"/>
      <c r="AT146" s="34"/>
      <c r="AU146" s="34"/>
      <c r="AV146" s="34"/>
      <c r="BI146" s="34"/>
      <c r="BJ146" s="34"/>
      <c r="BK146" s="34" t="s">
        <v>144</v>
      </c>
      <c r="BL146" s="34"/>
      <c r="BM146" s="34"/>
      <c r="BN146" s="34"/>
      <c r="BO146" s="34"/>
      <c r="BP146" s="34"/>
      <c r="BQ146" s="34"/>
      <c r="BR146" s="34"/>
      <c r="BS146" s="34"/>
      <c r="BT146" s="34"/>
      <c r="BU146" s="34"/>
      <c r="BV146" s="34"/>
      <c r="BW146" s="34"/>
      <c r="BX146" s="34"/>
      <c r="BY146" s="34"/>
      <c r="BZ146" s="34"/>
    </row>
    <row r="147" spans="1:78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34"/>
      <c r="AR147" s="34"/>
      <c r="AS147" s="34"/>
      <c r="AT147" s="34"/>
      <c r="AU147" s="34"/>
      <c r="AV147" s="34"/>
      <c r="BI147" s="34"/>
      <c r="BJ147" s="34"/>
      <c r="BK147" s="34"/>
      <c r="BL147" s="34"/>
      <c r="BM147" s="34"/>
      <c r="BN147" s="34"/>
      <c r="BO147" s="34"/>
      <c r="BP147" s="34"/>
      <c r="BQ147" s="34"/>
      <c r="BR147" s="34"/>
      <c r="BS147" s="34"/>
      <c r="BT147" s="34"/>
      <c r="BU147" s="34"/>
      <c r="BV147" s="34"/>
      <c r="BW147" s="34"/>
      <c r="BX147" s="34"/>
      <c r="BY147" s="34"/>
      <c r="BZ147" s="34"/>
    </row>
    <row r="148" spans="1:78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34"/>
      <c r="AR148" s="34"/>
      <c r="AS148" s="34"/>
      <c r="AT148" s="34"/>
      <c r="AU148" s="34"/>
      <c r="AV148" s="34"/>
      <c r="BI148" s="34"/>
      <c r="BJ148" s="34"/>
      <c r="BK148" s="34"/>
      <c r="BL148" s="34"/>
      <c r="BM148" s="34"/>
      <c r="BN148" s="34"/>
      <c r="BO148" s="34"/>
      <c r="BP148" s="34"/>
      <c r="BQ148" s="34"/>
      <c r="BR148" s="34"/>
      <c r="BS148" s="34"/>
      <c r="BT148" s="34"/>
      <c r="BU148" s="34"/>
      <c r="BV148" s="34"/>
      <c r="BW148" s="34"/>
      <c r="BX148" s="34"/>
      <c r="BY148" s="34"/>
      <c r="BZ148" s="34"/>
    </row>
    <row r="149" spans="1:78" ht="23.25">
      <c r="A149" s="34"/>
      <c r="B149" s="92"/>
      <c r="C149" s="92"/>
      <c r="D149" s="92"/>
      <c r="E149" s="92"/>
      <c r="F149" s="92"/>
      <c r="G149" s="92"/>
      <c r="H149" s="92"/>
      <c r="I149" s="92"/>
      <c r="J149" s="92"/>
      <c r="K149" s="92"/>
      <c r="L149" s="92" t="s">
        <v>139</v>
      </c>
      <c r="M149" s="92"/>
      <c r="N149" s="92"/>
      <c r="O149" s="92"/>
      <c r="P149" s="92"/>
      <c r="Q149" s="92"/>
      <c r="R149" s="92"/>
      <c r="AE149" s="34"/>
      <c r="AF149" s="92"/>
      <c r="AG149" s="92"/>
      <c r="AH149" s="92"/>
      <c r="AI149" s="92"/>
      <c r="AJ149" s="92"/>
      <c r="AK149" s="92"/>
      <c r="AL149" s="92"/>
      <c r="AM149" s="92"/>
      <c r="AN149" s="92"/>
      <c r="AO149" s="92"/>
      <c r="AP149" s="92" t="s">
        <v>139</v>
      </c>
      <c r="AQ149" s="92"/>
      <c r="AR149" s="92"/>
      <c r="AS149" s="92"/>
      <c r="AT149" s="92"/>
      <c r="AU149" s="92"/>
      <c r="AV149" s="92"/>
      <c r="BI149" s="34"/>
      <c r="BJ149" s="92"/>
      <c r="BK149" s="92"/>
      <c r="BL149" s="92"/>
      <c r="BM149" s="92"/>
      <c r="BN149" s="92"/>
      <c r="BO149" s="92"/>
      <c r="BP149" s="92"/>
      <c r="BQ149" s="92"/>
      <c r="BR149" s="92"/>
      <c r="BS149" s="92"/>
      <c r="BT149" s="92" t="s">
        <v>139</v>
      </c>
      <c r="BU149" s="92"/>
      <c r="BV149" s="92"/>
      <c r="BW149" s="92"/>
      <c r="BX149" s="92"/>
      <c r="BY149" s="92"/>
      <c r="BZ149" s="92"/>
    </row>
    <row r="150" spans="1:78" ht="23.25">
      <c r="A150" s="34"/>
      <c r="B150" s="92"/>
      <c r="C150" s="92"/>
      <c r="D150" s="92"/>
      <c r="E150" s="92"/>
      <c r="F150" s="92"/>
      <c r="G150" s="92"/>
      <c r="H150" s="92"/>
      <c r="I150" s="92"/>
      <c r="J150" s="92"/>
      <c r="K150" s="92"/>
      <c r="L150" s="113" t="str">
        <f>"( "&amp;Home!D21&amp;Home!D22&amp;" "&amp;Home!D23&amp;" )"</f>
        <v>(   )</v>
      </c>
      <c r="M150" s="113"/>
      <c r="N150" s="113"/>
      <c r="O150" s="113"/>
      <c r="P150" s="113"/>
      <c r="Q150" s="92"/>
      <c r="R150" s="92"/>
      <c r="AE150" s="34"/>
      <c r="AF150" s="92"/>
      <c r="AG150" s="92"/>
      <c r="AH150" s="92"/>
      <c r="AI150" s="92"/>
      <c r="AJ150" s="92"/>
      <c r="AK150" s="92"/>
      <c r="AL150" s="92"/>
      <c r="AM150" s="92"/>
      <c r="AN150" s="92"/>
      <c r="AO150" s="92"/>
      <c r="AP150" s="113" t="str">
        <f>"( "&amp;Home!I21&amp;Home!I22&amp;" "&amp;Home!I23&amp;" )"</f>
        <v>(   )</v>
      </c>
      <c r="AQ150" s="113"/>
      <c r="AR150" s="113"/>
      <c r="AS150" s="113"/>
      <c r="AT150" s="113"/>
      <c r="AU150" s="92"/>
      <c r="AV150" s="92"/>
      <c r="BI150" s="34"/>
      <c r="BJ150" s="92"/>
      <c r="BK150" s="92"/>
      <c r="BL150" s="92"/>
      <c r="BM150" s="92"/>
      <c r="BN150" s="92"/>
      <c r="BO150" s="92"/>
      <c r="BP150" s="92"/>
      <c r="BQ150" s="92"/>
      <c r="BR150" s="92"/>
      <c r="BS150" s="92"/>
      <c r="BT150" s="113" t="str">
        <f>"( "&amp;Home!L21&amp;Home!L22&amp;" "&amp;Home!L23&amp;" )"</f>
        <v>(   )</v>
      </c>
      <c r="BU150" s="113"/>
      <c r="BV150" s="113"/>
      <c r="BW150" s="113"/>
      <c r="BX150" s="113"/>
      <c r="BY150" s="92"/>
      <c r="BZ150" s="92"/>
    </row>
    <row r="151" spans="1:78" ht="23.25">
      <c r="A151" s="34"/>
      <c r="B151" s="92"/>
      <c r="C151" s="92"/>
      <c r="D151" s="92"/>
      <c r="E151" s="92"/>
      <c r="F151" s="92"/>
      <c r="G151" s="92"/>
      <c r="H151" s="92"/>
      <c r="I151" s="92"/>
      <c r="J151" s="92"/>
      <c r="K151" s="92"/>
      <c r="L151" s="93" t="s">
        <v>36</v>
      </c>
      <c r="M151" s="114">
        <f>Home!D24</f>
        <v>0</v>
      </c>
      <c r="N151" s="114"/>
      <c r="O151" s="114"/>
      <c r="P151" s="114"/>
      <c r="Q151" s="92"/>
      <c r="R151" s="92"/>
      <c r="AE151" s="34"/>
      <c r="AF151" s="92"/>
      <c r="AG151" s="92"/>
      <c r="AH151" s="92"/>
      <c r="AI151" s="92"/>
      <c r="AJ151" s="92"/>
      <c r="AK151" s="92"/>
      <c r="AL151" s="92"/>
      <c r="AM151" s="92"/>
      <c r="AN151" s="92"/>
      <c r="AO151" s="92"/>
      <c r="AP151" s="93" t="s">
        <v>36</v>
      </c>
      <c r="AQ151" s="114">
        <f>Home!I24</f>
        <v>0</v>
      </c>
      <c r="AR151" s="114"/>
      <c r="AS151" s="114"/>
      <c r="AT151" s="114"/>
      <c r="AU151" s="92"/>
      <c r="AV151" s="92"/>
      <c r="BI151" s="34"/>
      <c r="BJ151" s="92"/>
      <c r="BK151" s="92"/>
      <c r="BL151" s="92"/>
      <c r="BM151" s="92"/>
      <c r="BN151" s="92"/>
      <c r="BO151" s="92"/>
      <c r="BP151" s="92"/>
      <c r="BQ151" s="92"/>
      <c r="BR151" s="92"/>
      <c r="BS151" s="92"/>
      <c r="BT151" s="93" t="s">
        <v>36</v>
      </c>
      <c r="BU151" s="114">
        <f>Home!L24</f>
        <v>0</v>
      </c>
      <c r="BV151" s="114"/>
      <c r="BW151" s="114"/>
      <c r="BX151" s="114"/>
      <c r="BY151" s="92"/>
      <c r="BZ151" s="92"/>
    </row>
    <row r="152" spans="1:78" ht="23.25">
      <c r="A152" s="34"/>
      <c r="B152" s="92"/>
      <c r="C152" s="92"/>
      <c r="D152" s="92"/>
      <c r="E152" s="92"/>
      <c r="F152" s="92"/>
      <c r="G152" s="92"/>
      <c r="H152" s="92"/>
      <c r="I152" s="92"/>
      <c r="J152" s="92"/>
      <c r="K152" s="92"/>
      <c r="L152" s="113" t="str">
        <f>"วันที่ "&amp;Home!D27&amp;" เดือน "&amp;Home!D28&amp;" พ.ศ. "&amp;Home!D29</f>
        <v>วันที่ 15 เดือน กันยายน พ.ศ. 2565</v>
      </c>
      <c r="M152" s="113"/>
      <c r="N152" s="113"/>
      <c r="O152" s="113"/>
      <c r="P152" s="113"/>
      <c r="Q152" s="92"/>
      <c r="R152" s="92"/>
      <c r="AE152" s="34"/>
      <c r="AF152" s="92"/>
      <c r="AG152" s="92"/>
      <c r="AH152" s="92"/>
      <c r="AI152" s="92"/>
      <c r="AJ152" s="92"/>
      <c r="AK152" s="92"/>
      <c r="AL152" s="92"/>
      <c r="AM152" s="92"/>
      <c r="AN152" s="92"/>
      <c r="AO152" s="92"/>
      <c r="AP152" s="113" t="str">
        <f>"วันที่ "&amp;Home!D27&amp;" เดือน "&amp;Home!D28&amp;" พ.ศ. "&amp;Home!D29</f>
        <v>วันที่ 15 เดือน กันยายน พ.ศ. 2565</v>
      </c>
      <c r="AQ152" s="113"/>
      <c r="AR152" s="113"/>
      <c r="AS152" s="113"/>
      <c r="AT152" s="113"/>
      <c r="AU152" s="92"/>
      <c r="AV152" s="92"/>
      <c r="BI152" s="34"/>
      <c r="BJ152" s="92"/>
      <c r="BK152" s="92"/>
      <c r="BL152" s="92"/>
      <c r="BM152" s="92"/>
      <c r="BN152" s="92"/>
      <c r="BO152" s="92"/>
      <c r="BP152" s="92"/>
      <c r="BQ152" s="92"/>
      <c r="BR152" s="92"/>
      <c r="BS152" s="92"/>
      <c r="BT152" s="113" t="str">
        <f>"วันที่ "&amp;Home!D27&amp;" เดือน "&amp;Home!D28&amp;" พ.ศ. "&amp;Home!D29</f>
        <v>วันที่ 15 เดือน กันยายน พ.ศ. 2565</v>
      </c>
      <c r="BU152" s="113"/>
      <c r="BV152" s="113"/>
      <c r="BW152" s="113"/>
      <c r="BX152" s="113"/>
      <c r="BY152" s="92"/>
      <c r="BZ152" s="92"/>
    </row>
    <row r="153" spans="1:78">
      <c r="A153" s="34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34"/>
      <c r="AR153" s="34"/>
      <c r="AS153" s="34"/>
      <c r="AT153" s="34"/>
      <c r="AU153" s="34"/>
      <c r="AV153" s="34"/>
      <c r="BI153" s="34"/>
      <c r="BJ153" s="34"/>
      <c r="BK153" s="34"/>
      <c r="BL153" s="34"/>
      <c r="BM153" s="34"/>
      <c r="BN153" s="34"/>
      <c r="BO153" s="34"/>
      <c r="BP153" s="34"/>
      <c r="BQ153" s="34"/>
      <c r="BR153" s="34"/>
      <c r="BS153" s="34"/>
      <c r="BT153" s="34"/>
      <c r="BU153" s="34"/>
      <c r="BV153" s="34"/>
      <c r="BW153" s="34"/>
      <c r="BX153" s="34"/>
      <c r="BY153" s="34"/>
      <c r="BZ153" s="34"/>
    </row>
    <row r="154" spans="1:78">
      <c r="A154" s="34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Q154" s="34"/>
      <c r="AR154" s="34"/>
      <c r="AS154" s="34"/>
      <c r="AT154" s="34"/>
      <c r="AU154" s="34"/>
      <c r="AV154" s="34"/>
      <c r="BI154" s="34"/>
      <c r="BJ154" s="34"/>
      <c r="BK154" s="34"/>
      <c r="BL154" s="34"/>
      <c r="BM154" s="34"/>
      <c r="BN154" s="34"/>
      <c r="BO154" s="34"/>
      <c r="BP154" s="34"/>
      <c r="BQ154" s="34"/>
      <c r="BR154" s="34"/>
      <c r="BS154" s="34"/>
      <c r="BT154" s="34"/>
      <c r="BU154" s="34"/>
      <c r="BV154" s="34"/>
      <c r="BW154" s="34"/>
      <c r="BX154" s="34"/>
      <c r="BY154" s="34"/>
      <c r="BZ154" s="34"/>
    </row>
    <row r="155" spans="1:78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34"/>
      <c r="AR155" s="34"/>
      <c r="AS155" s="34"/>
      <c r="AT155" s="34"/>
      <c r="AU155" s="34"/>
      <c r="AV155" s="34"/>
      <c r="BI155" s="34"/>
      <c r="BJ155" s="34"/>
      <c r="BK155" s="34"/>
      <c r="BL155" s="34"/>
      <c r="BM155" s="34"/>
      <c r="BN155" s="34"/>
      <c r="BO155" s="34"/>
      <c r="BP155" s="34"/>
      <c r="BQ155" s="34"/>
      <c r="BR155" s="34"/>
      <c r="BS155" s="34"/>
      <c r="BT155" s="34"/>
      <c r="BU155" s="34"/>
      <c r="BV155" s="34"/>
      <c r="BW155" s="34"/>
      <c r="BX155" s="34"/>
      <c r="BY155" s="34"/>
      <c r="BZ155" s="34"/>
    </row>
  </sheetData>
  <sheetProtection algorithmName="SHA-512" hashValue="u1hg+uO2vHm1x1x3widTmkO9IfLS07aKK1HYml8DvndHnPSJiT5/QeUtkqNw5eYywLDaGqW5x9RtLBzLC2uwJw==" saltValue="HjQ9E7nWkw4VAQPt86wSnA==" spinCount="100000" sheet="1" objects="1" scenarios="1" selectLockedCells="1"/>
  <mergeCells count="300">
    <mergeCell ref="BJ97:BU101"/>
    <mergeCell ref="BV97:BY97"/>
    <mergeCell ref="BZ97:BZ101"/>
    <mergeCell ref="BV103:BV105"/>
    <mergeCell ref="BW103:BW105"/>
    <mergeCell ref="BX103:BX105"/>
    <mergeCell ref="BY103:BY105"/>
    <mergeCell ref="BV107:BV109"/>
    <mergeCell ref="BW107:BW109"/>
    <mergeCell ref="BX107:BX109"/>
    <mergeCell ref="BY107:BY109"/>
    <mergeCell ref="BZ85:BZ89"/>
    <mergeCell ref="BV90:BV91"/>
    <mergeCell ref="BW90:BW91"/>
    <mergeCell ref="BX90:BX91"/>
    <mergeCell ref="BY90:BY91"/>
    <mergeCell ref="BV92:BV94"/>
    <mergeCell ref="BW92:BW94"/>
    <mergeCell ref="BX92:BX94"/>
    <mergeCell ref="BY92:BY94"/>
    <mergeCell ref="BW75:BW78"/>
    <mergeCell ref="BX75:BX78"/>
    <mergeCell ref="BY75:BY78"/>
    <mergeCell ref="BV80:BV83"/>
    <mergeCell ref="BW80:BW83"/>
    <mergeCell ref="BX80:BX83"/>
    <mergeCell ref="BY80:BY83"/>
    <mergeCell ref="BJ85:BU89"/>
    <mergeCell ref="BV85:BY85"/>
    <mergeCell ref="BW58:BW61"/>
    <mergeCell ref="BX58:BX61"/>
    <mergeCell ref="BY58:BY61"/>
    <mergeCell ref="BV62:BV64"/>
    <mergeCell ref="BW62:BW64"/>
    <mergeCell ref="BX62:BX64"/>
    <mergeCell ref="BY62:BY64"/>
    <mergeCell ref="BV66:BV68"/>
    <mergeCell ref="BW66:BW68"/>
    <mergeCell ref="BX66:BX68"/>
    <mergeCell ref="BY66:BY68"/>
    <mergeCell ref="AP118:AT118"/>
    <mergeCell ref="AQ119:AT119"/>
    <mergeCell ref="AP120:AT120"/>
    <mergeCell ref="AF124:AU124"/>
    <mergeCell ref="AM125:AS125"/>
    <mergeCell ref="AP150:AT150"/>
    <mergeCell ref="AQ151:AT151"/>
    <mergeCell ref="AP152:AT152"/>
    <mergeCell ref="BI1:BZ1"/>
    <mergeCell ref="BJ2:BZ2"/>
    <mergeCell ref="BJ3:BZ3"/>
    <mergeCell ref="BJ4:BZ4"/>
    <mergeCell ref="BJ5:BZ5"/>
    <mergeCell ref="BJ6:BZ6"/>
    <mergeCell ref="BV10:BZ10"/>
    <mergeCell ref="BS11:BT11"/>
    <mergeCell ref="BJ17:BU21"/>
    <mergeCell ref="BV17:BY17"/>
    <mergeCell ref="BZ17:BZ21"/>
    <mergeCell ref="BV23:BV28"/>
    <mergeCell ref="BW23:BW28"/>
    <mergeCell ref="BX23:BX28"/>
    <mergeCell ref="BY23:BY28"/>
    <mergeCell ref="BV29:BV33"/>
    <mergeCell ref="AR103:AR105"/>
    <mergeCell ref="AS103:AS105"/>
    <mergeCell ref="AT103:AT105"/>
    <mergeCell ref="AU103:AU105"/>
    <mergeCell ref="AR107:AR109"/>
    <mergeCell ref="AS107:AS109"/>
    <mergeCell ref="AT107:AT109"/>
    <mergeCell ref="AU107:AU109"/>
    <mergeCell ref="AR110:AR112"/>
    <mergeCell ref="AS110:AS112"/>
    <mergeCell ref="AT110:AT112"/>
    <mergeCell ref="AU110:AU112"/>
    <mergeCell ref="AR75:AR78"/>
    <mergeCell ref="AS75:AS78"/>
    <mergeCell ref="AT75:AT78"/>
    <mergeCell ref="AU75:AU78"/>
    <mergeCell ref="AR80:AR83"/>
    <mergeCell ref="AS80:AS83"/>
    <mergeCell ref="AT80:AT83"/>
    <mergeCell ref="AU80:AU83"/>
    <mergeCell ref="AF85:AQ89"/>
    <mergeCell ref="AR85:AU85"/>
    <mergeCell ref="AR66:AR68"/>
    <mergeCell ref="AS66:AS68"/>
    <mergeCell ref="AT66:AT68"/>
    <mergeCell ref="AU66:AU68"/>
    <mergeCell ref="AR69:AR71"/>
    <mergeCell ref="AS69:AS71"/>
    <mergeCell ref="AT69:AT71"/>
    <mergeCell ref="AU69:AU71"/>
    <mergeCell ref="AR72:AR74"/>
    <mergeCell ref="AS72:AS74"/>
    <mergeCell ref="AT72:AT74"/>
    <mergeCell ref="AU72:AU74"/>
    <mergeCell ref="AR54:AR57"/>
    <mergeCell ref="AS54:AS57"/>
    <mergeCell ref="AT54:AT57"/>
    <mergeCell ref="AU54:AU57"/>
    <mergeCell ref="AR58:AR61"/>
    <mergeCell ref="AS58:AS61"/>
    <mergeCell ref="AT58:AT61"/>
    <mergeCell ref="AU58:AU61"/>
    <mergeCell ref="AR62:AR64"/>
    <mergeCell ref="AS62:AS64"/>
    <mergeCell ref="AT62:AT64"/>
    <mergeCell ref="AU62:AU64"/>
    <mergeCell ref="AS38:AS42"/>
    <mergeCell ref="AT38:AT42"/>
    <mergeCell ref="AU38:AU42"/>
    <mergeCell ref="AF45:AQ49"/>
    <mergeCell ref="AR45:AU45"/>
    <mergeCell ref="AV45:AV49"/>
    <mergeCell ref="AR50:AR53"/>
    <mergeCell ref="AS50:AS53"/>
    <mergeCell ref="AT50:AT53"/>
    <mergeCell ref="AU50:AU53"/>
    <mergeCell ref="AE1:AV1"/>
    <mergeCell ref="AF2:AV2"/>
    <mergeCell ref="AF3:AV3"/>
    <mergeCell ref="AF4:AV4"/>
    <mergeCell ref="AF5:AV5"/>
    <mergeCell ref="AF6:AV6"/>
    <mergeCell ref="AR10:AV10"/>
    <mergeCell ref="AO11:AP11"/>
    <mergeCell ref="AF17:AQ21"/>
    <mergeCell ref="AR17:AU17"/>
    <mergeCell ref="AV17:AV21"/>
    <mergeCell ref="P69:P71"/>
    <mergeCell ref="P72:P74"/>
    <mergeCell ref="P75:P78"/>
    <mergeCell ref="Q66:Q68"/>
    <mergeCell ref="Q69:Q71"/>
    <mergeCell ref="Q72:Q74"/>
    <mergeCell ref="Q75:Q78"/>
    <mergeCell ref="N80:N83"/>
    <mergeCell ref="O80:O83"/>
    <mergeCell ref="P80:P83"/>
    <mergeCell ref="Q80:Q83"/>
    <mergeCell ref="Q29:Q33"/>
    <mergeCell ref="Q34:Q37"/>
    <mergeCell ref="Q38:Q42"/>
    <mergeCell ref="N58:N61"/>
    <mergeCell ref="N62:N64"/>
    <mergeCell ref="N66:N68"/>
    <mergeCell ref="N69:N71"/>
    <mergeCell ref="N72:N74"/>
    <mergeCell ref="N75:N78"/>
    <mergeCell ref="O54:O57"/>
    <mergeCell ref="O58:O61"/>
    <mergeCell ref="O62:O64"/>
    <mergeCell ref="O75:O78"/>
    <mergeCell ref="N54:N57"/>
    <mergeCell ref="P54:P57"/>
    <mergeCell ref="P58:P61"/>
    <mergeCell ref="P62:P64"/>
    <mergeCell ref="Q54:Q57"/>
    <mergeCell ref="Q58:Q61"/>
    <mergeCell ref="Q62:Q64"/>
    <mergeCell ref="O66:O68"/>
    <mergeCell ref="O69:O71"/>
    <mergeCell ref="O72:O74"/>
    <mergeCell ref="P66:P68"/>
    <mergeCell ref="O50:O53"/>
    <mergeCell ref="N50:N53"/>
    <mergeCell ref="N29:N33"/>
    <mergeCell ref="N34:N37"/>
    <mergeCell ref="N38:N42"/>
    <mergeCell ref="O29:O33"/>
    <mergeCell ref="O34:O37"/>
    <mergeCell ref="O38:O42"/>
    <mergeCell ref="P29:P33"/>
    <mergeCell ref="P34:P37"/>
    <mergeCell ref="P38:P42"/>
    <mergeCell ref="A1:R1"/>
    <mergeCell ref="B2:R2"/>
    <mergeCell ref="B3:R3"/>
    <mergeCell ref="B4:R4"/>
    <mergeCell ref="B5:R5"/>
    <mergeCell ref="B6:R6"/>
    <mergeCell ref="N17:Q17"/>
    <mergeCell ref="R17:R21"/>
    <mergeCell ref="K11:L11"/>
    <mergeCell ref="B17:M21"/>
    <mergeCell ref="N10:R10"/>
    <mergeCell ref="Q107:Q109"/>
    <mergeCell ref="N23:N28"/>
    <mergeCell ref="O23:O28"/>
    <mergeCell ref="P23:P28"/>
    <mergeCell ref="Q23:Q28"/>
    <mergeCell ref="B85:M89"/>
    <mergeCell ref="N85:Q85"/>
    <mergeCell ref="R85:R89"/>
    <mergeCell ref="B97:M101"/>
    <mergeCell ref="N97:Q97"/>
    <mergeCell ref="R97:R101"/>
    <mergeCell ref="N90:N91"/>
    <mergeCell ref="N92:N94"/>
    <mergeCell ref="O90:O91"/>
    <mergeCell ref="O92:O94"/>
    <mergeCell ref="P90:P91"/>
    <mergeCell ref="P92:P94"/>
    <mergeCell ref="Q90:Q91"/>
    <mergeCell ref="Q92:Q94"/>
    <mergeCell ref="B45:M49"/>
    <mergeCell ref="N45:Q45"/>
    <mergeCell ref="R45:R49"/>
    <mergeCell ref="Q50:Q53"/>
    <mergeCell ref="P50:P53"/>
    <mergeCell ref="L152:P152"/>
    <mergeCell ref="I125:O125"/>
    <mergeCell ref="B124:Q124"/>
    <mergeCell ref="L118:P118"/>
    <mergeCell ref="L120:P120"/>
    <mergeCell ref="L150:P150"/>
    <mergeCell ref="M151:P151"/>
    <mergeCell ref="AR23:AR28"/>
    <mergeCell ref="AS23:AS28"/>
    <mergeCell ref="AR38:AR42"/>
    <mergeCell ref="AF97:AQ101"/>
    <mergeCell ref="AR97:AU97"/>
    <mergeCell ref="O110:O112"/>
    <mergeCell ref="P110:P112"/>
    <mergeCell ref="Q110:Q112"/>
    <mergeCell ref="M119:P119"/>
    <mergeCell ref="N103:N105"/>
    <mergeCell ref="N107:N109"/>
    <mergeCell ref="N110:N112"/>
    <mergeCell ref="O103:O105"/>
    <mergeCell ref="P103:P105"/>
    <mergeCell ref="Q103:Q105"/>
    <mergeCell ref="O107:O109"/>
    <mergeCell ref="P107:P109"/>
    <mergeCell ref="AT23:AT28"/>
    <mergeCell ref="AU23:AU28"/>
    <mergeCell ref="AR29:AR33"/>
    <mergeCell ref="AS29:AS33"/>
    <mergeCell ref="AT29:AT33"/>
    <mergeCell ref="AU29:AU33"/>
    <mergeCell ref="AR34:AR37"/>
    <mergeCell ref="AS34:AS37"/>
    <mergeCell ref="AT34:AT37"/>
    <mergeCell ref="AU34:AU37"/>
    <mergeCell ref="AV85:AV89"/>
    <mergeCell ref="AS90:AS91"/>
    <mergeCell ref="AT90:AT91"/>
    <mergeCell ref="AU90:AU91"/>
    <mergeCell ref="AR90:AR91"/>
    <mergeCell ref="AR92:AR94"/>
    <mergeCell ref="AS92:AS94"/>
    <mergeCell ref="AT92:AT94"/>
    <mergeCell ref="AU92:AU94"/>
    <mergeCell ref="AV97:AV101"/>
    <mergeCell ref="BW29:BW33"/>
    <mergeCell ref="BX29:BX33"/>
    <mergeCell ref="BY29:BY33"/>
    <mergeCell ref="BV34:BV37"/>
    <mergeCell ref="BW34:BW37"/>
    <mergeCell ref="BX34:BX37"/>
    <mergeCell ref="BY34:BY37"/>
    <mergeCell ref="BV38:BV42"/>
    <mergeCell ref="BW38:BW42"/>
    <mergeCell ref="BX38:BX42"/>
    <mergeCell ref="BY38:BY42"/>
    <mergeCell ref="BJ45:BU49"/>
    <mergeCell ref="BV45:BY45"/>
    <mergeCell ref="BV58:BV61"/>
    <mergeCell ref="BV69:BV71"/>
    <mergeCell ref="BW69:BW71"/>
    <mergeCell ref="BX69:BX71"/>
    <mergeCell ref="BY69:BY71"/>
    <mergeCell ref="BV72:BV74"/>
    <mergeCell ref="BW72:BW74"/>
    <mergeCell ref="BX72:BX74"/>
    <mergeCell ref="BY72:BY74"/>
    <mergeCell ref="BV75:BV78"/>
    <mergeCell ref="BZ45:BZ49"/>
    <mergeCell ref="BV50:BV53"/>
    <mergeCell ref="BW50:BW53"/>
    <mergeCell ref="BX50:BX53"/>
    <mergeCell ref="BY50:BY53"/>
    <mergeCell ref="BV54:BV57"/>
    <mergeCell ref="BW54:BW57"/>
    <mergeCell ref="BX54:BX57"/>
    <mergeCell ref="BY54:BY57"/>
    <mergeCell ref="BT150:BX150"/>
    <mergeCell ref="BU151:BX151"/>
    <mergeCell ref="BT152:BX152"/>
    <mergeCell ref="BX110:BX112"/>
    <mergeCell ref="BY110:BY112"/>
    <mergeCell ref="BV110:BV112"/>
    <mergeCell ref="BW110:BW112"/>
    <mergeCell ref="BT118:BX118"/>
    <mergeCell ref="BU119:BX119"/>
    <mergeCell ref="BT120:BX120"/>
    <mergeCell ref="BJ124:BY124"/>
    <mergeCell ref="BQ125:BW125"/>
  </mergeCells>
  <printOptions horizontalCentered="1"/>
  <pageMargins left="0.39370078740157483" right="0.19685039370078741" top="0.39370078740157483" bottom="0.39370078740157483" header="0" footer="0"/>
  <pageSetup paperSize="9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FA88E7B-6136-49C4-96A0-43B2ADEDD0BF}">
          <x14:formula1>
            <xm:f>db!$B$2:$B$3</xm:f>
          </x14:formula1>
          <xm:sqref>N107:Q112 N92:Q92 N103:Q105 N23:Q23 N34:Q34 N38:Q38 N29:Q29 N54:Q54 N58:Q58 N62:Q62 N69:Q69 N72:Q72 N75:Q75 N50:Q50 N65:Q66 N79:Q80 N90:Q90 AR107:AU112 AR92:AU92 AR103:AU105 AR23:AU23 AR34:AU34 AR38:AU38 AR29:AU29 AR54:AU54 AR58:AU58 AR62:AU62 AR69:AU69 AR72:AU72 AR75:AU75 AR50:AU50 AR65:AU66 AR79:AU80 AR90:AU90 BV107:BY112 BV92:BY92 BV103:BY105 BV23:BY23 BV34:BY34 BV38:BY38 BV29:BY29 BV54:BY54 BV58:BY58 BV62:BY62 BV69:BY69 BV72:BY72 BV75:BY75 BV50:BY50 BV65:BY66 BV79:BY80 BV90:BY90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D23C5-AB96-4E76-8E1D-CF1146136EAE}">
  <sheetPr>
    <tabColor rgb="FFFFC000"/>
  </sheetPr>
  <dimension ref="A1:S41"/>
  <sheetViews>
    <sheetView tabSelected="1" zoomScaleNormal="100" workbookViewId="0">
      <pane ySplit="1" topLeftCell="A2" activePane="bottomLeft" state="frozen"/>
      <selection pane="bottomLeft" sqref="A1:O1"/>
      <selection activeCell="E17" sqref="E17:F17"/>
    </sheetView>
  </sheetViews>
  <sheetFormatPr defaultColWidth="0" defaultRowHeight="21" zeroHeight="1"/>
  <cols>
    <col min="1" max="1" width="4.125" style="31" customWidth="1"/>
    <col min="2" max="2" width="2.75" style="31" customWidth="1"/>
    <col min="3" max="7" width="2.875" style="31" customWidth="1"/>
    <col min="8" max="8" width="5.5" style="31" customWidth="1"/>
    <col min="9" max="9" width="3.125" style="31" customWidth="1"/>
    <col min="10" max="10" width="10.625" style="31" customWidth="1"/>
    <col min="11" max="11" width="9.5" style="31" customWidth="1"/>
    <col min="12" max="12" width="8" style="31" customWidth="1"/>
    <col min="13" max="13" width="8.5" style="31" customWidth="1"/>
    <col min="14" max="14" width="17.75" style="31" customWidth="1"/>
    <col min="15" max="15" width="5.625" style="30" customWidth="1"/>
    <col min="16" max="19" width="6.375" style="30" hidden="1" customWidth="1"/>
    <col min="20" max="16384" width="9" style="31" hidden="1"/>
  </cols>
  <sheetData>
    <row r="1" spans="1:15">
      <c r="A1" s="131" t="s">
        <v>147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</row>
    <row r="2" spans="1:15">
      <c r="A2" s="139" t="s">
        <v>148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32"/>
    </row>
    <row r="3" spans="1:1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5" ht="18.95" customHeight="1">
      <c r="A4" s="34"/>
      <c r="B4" s="132" t="s">
        <v>149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35"/>
    </row>
    <row r="5" spans="1:15" ht="18.95" customHeight="1">
      <c r="A5" s="34"/>
      <c r="B5" s="132" t="s">
        <v>150</v>
      </c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36"/>
    </row>
    <row r="6" spans="1:15" ht="18.95" customHeight="1">
      <c r="A6" s="34"/>
      <c r="B6" s="132" t="s">
        <v>40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36"/>
    </row>
    <row r="7" spans="1:15" ht="18.95" customHeight="1">
      <c r="A7" s="34"/>
      <c r="B7" s="132" t="str">
        <f>"ประจำปีงบประมาณ พ.ศ. "&amp;Home!F3</f>
        <v>ประจำปีงบประมาณ พ.ศ. 2565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36"/>
    </row>
    <row r="8" spans="1:15" ht="25.5" customHeight="1">
      <c r="A8" s="34"/>
      <c r="B8" s="113" t="str">
        <f>"(ระหว่างวันที่ "&amp;Home!F5&amp;" เดือน "&amp;Home!F6&amp;" พ.ศ. "&amp;Home!F7&amp;" ถึงวันที่ "&amp;Home!I5&amp;" เดือน "&amp;Home!I6&amp;" พ.ศ."&amp;Home!I7&amp;")"</f>
        <v>(ระหว่างวันที่ 1 เดือน ตุลาคม พ.ศ. 2564 ถึงวันที่ 30 เดือน กันยายน พ.ศ.2565)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36"/>
    </row>
    <row r="9" spans="1:15" ht="3.95" customHeigh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6"/>
    </row>
    <row r="10" spans="1:15" ht="20.100000000000001" customHeight="1">
      <c r="A10" s="34"/>
      <c r="B10" s="37" t="s">
        <v>14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6"/>
    </row>
    <row r="11" spans="1:15" ht="20.100000000000001" customHeight="1">
      <c r="A11" s="34"/>
      <c r="B11" s="38" t="s">
        <v>20</v>
      </c>
      <c r="C11" s="38" t="str">
        <f>Home!E10&amp;Home!E11</f>
        <v/>
      </c>
      <c r="D11" s="38"/>
      <c r="E11" s="38"/>
      <c r="F11" s="38"/>
      <c r="G11" s="38"/>
      <c r="H11" s="38"/>
      <c r="I11" s="39" t="s">
        <v>23</v>
      </c>
      <c r="J11" s="38">
        <f>Home!E12</f>
        <v>0</v>
      </c>
      <c r="K11" s="34"/>
      <c r="L11" s="38" t="str">
        <f>"ตำแหน่งครู วิทยฐานะ"&amp;Home!E13</f>
        <v>ตำแหน่งครู วิทยฐานะ</v>
      </c>
      <c r="M11" s="38"/>
      <c r="N11" s="34"/>
      <c r="O11" s="36"/>
    </row>
    <row r="12" spans="1:15" ht="20.100000000000001" customHeight="1">
      <c r="A12" s="34"/>
      <c r="B12" s="38" t="s">
        <v>27</v>
      </c>
      <c r="C12" s="38"/>
      <c r="D12" s="38"/>
      <c r="E12" s="38">
        <f>Home!E14</f>
        <v>0</v>
      </c>
      <c r="F12" s="38"/>
      <c r="G12" s="38"/>
      <c r="H12" s="38"/>
      <c r="I12" s="38"/>
      <c r="J12" s="38"/>
      <c r="K12" s="39" t="s">
        <v>28</v>
      </c>
      <c r="L12" s="134">
        <f>Home!E15</f>
        <v>0</v>
      </c>
      <c r="M12" s="134"/>
      <c r="N12" s="134"/>
      <c r="O12" s="36"/>
    </row>
    <row r="13" spans="1:15" ht="20.100000000000001" customHeight="1">
      <c r="A13" s="34"/>
      <c r="B13" s="38" t="s">
        <v>29</v>
      </c>
      <c r="C13" s="38"/>
      <c r="D13" s="38"/>
      <c r="E13" s="38"/>
      <c r="F13" s="38"/>
      <c r="G13" s="38"/>
      <c r="H13" s="40">
        <f>Home!G16</f>
        <v>1</v>
      </c>
      <c r="I13" s="38" t="s">
        <v>30</v>
      </c>
      <c r="J13" s="38"/>
      <c r="K13" s="41">
        <f>Home!E17</f>
        <v>0</v>
      </c>
      <c r="L13" s="38" t="s">
        <v>31</v>
      </c>
      <c r="M13" s="38"/>
      <c r="N13" s="34"/>
      <c r="O13" s="36"/>
    </row>
    <row r="14" spans="1:15" ht="5.0999999999999996" customHeight="1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6"/>
    </row>
    <row r="15" spans="1:15" ht="20.100000000000001" customHeight="1">
      <c r="A15" s="34"/>
      <c r="B15" s="32" t="s">
        <v>151</v>
      </c>
      <c r="C15" s="34"/>
      <c r="D15" s="34"/>
      <c r="E15" s="42" t="str">
        <f>IF(Home!K10="/","/","")</f>
        <v/>
      </c>
      <c r="F15" s="34" t="s">
        <v>45</v>
      </c>
      <c r="G15" s="34"/>
      <c r="H15" s="34"/>
      <c r="I15" s="42"/>
      <c r="J15" s="34"/>
      <c r="K15" s="106" t="str">
        <f>IF(Home!K11="/","/","")</f>
        <v/>
      </c>
      <c r="L15" s="34" t="s">
        <v>46</v>
      </c>
      <c r="M15" s="36"/>
      <c r="N15" s="36"/>
      <c r="O15" s="36"/>
    </row>
    <row r="16" spans="1:15" ht="8.25" customHeight="1">
      <c r="A16" s="34"/>
      <c r="B16" s="32"/>
      <c r="C16" s="34"/>
      <c r="D16" s="34"/>
      <c r="E16" s="42"/>
      <c r="F16" s="34"/>
      <c r="G16" s="34"/>
      <c r="H16" s="34"/>
      <c r="I16" s="42"/>
      <c r="J16" s="34"/>
      <c r="K16" s="34"/>
      <c r="L16" s="34"/>
      <c r="M16" s="36"/>
      <c r="N16" s="36"/>
      <c r="O16" s="36"/>
    </row>
    <row r="17" spans="1:19" ht="21.95" customHeight="1">
      <c r="A17" s="34"/>
      <c r="B17" s="32" t="s">
        <v>49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6"/>
      <c r="N17" s="36"/>
      <c r="O17" s="36"/>
    </row>
    <row r="18" spans="1:19" ht="20.100000000000001" customHeight="1">
      <c r="A18" s="34"/>
      <c r="B18" s="148" t="s">
        <v>152</v>
      </c>
      <c r="C18" s="148"/>
      <c r="D18" s="148"/>
      <c r="E18" s="148"/>
      <c r="F18" s="148"/>
      <c r="G18" s="148"/>
      <c r="H18" s="148"/>
      <c r="I18" s="148"/>
      <c r="J18" s="146" t="s">
        <v>153</v>
      </c>
      <c r="K18" s="146" t="s">
        <v>154</v>
      </c>
      <c r="L18" s="146" t="s">
        <v>155</v>
      </c>
      <c r="M18" s="146" t="s">
        <v>156</v>
      </c>
      <c r="N18" s="146" t="s">
        <v>50</v>
      </c>
      <c r="O18" s="36"/>
    </row>
    <row r="19" spans="1:19" ht="20.100000000000001" customHeight="1">
      <c r="A19" s="34"/>
      <c r="B19" s="149" t="s">
        <v>157</v>
      </c>
      <c r="C19" s="149"/>
      <c r="D19" s="149"/>
      <c r="E19" s="149"/>
      <c r="F19" s="149"/>
      <c r="G19" s="149"/>
      <c r="H19" s="149"/>
      <c r="I19" s="149"/>
      <c r="J19" s="147"/>
      <c r="K19" s="147"/>
      <c r="L19" s="147"/>
      <c r="M19" s="147"/>
      <c r="N19" s="147"/>
      <c r="O19" s="36"/>
    </row>
    <row r="20" spans="1:19" s="49" customFormat="1" ht="20.100000000000001" customHeight="1">
      <c r="A20" s="43"/>
      <c r="B20" s="44" t="s">
        <v>158</v>
      </c>
      <c r="C20" s="45"/>
      <c r="D20" s="45"/>
      <c r="E20" s="45"/>
      <c r="F20" s="45"/>
      <c r="G20" s="45"/>
      <c r="H20" s="45"/>
      <c r="I20" s="45"/>
      <c r="J20" s="46">
        <v>60</v>
      </c>
      <c r="K20" s="46">
        <f>'PA2'!T114</f>
        <v>0</v>
      </c>
      <c r="L20" s="46">
        <f>'PA2'!AX114</f>
        <v>0</v>
      </c>
      <c r="M20" s="46">
        <f>'PA2'!CB114</f>
        <v>0</v>
      </c>
      <c r="N20" s="141" t="s">
        <v>159</v>
      </c>
      <c r="O20" s="47"/>
      <c r="P20" s="48"/>
      <c r="Q20" s="48"/>
      <c r="R20" s="48"/>
      <c r="S20" s="48"/>
    </row>
    <row r="21" spans="1:19" s="49" customFormat="1" ht="20.100000000000001" customHeight="1">
      <c r="A21" s="43"/>
      <c r="B21" s="50" t="s">
        <v>160</v>
      </c>
      <c r="C21" s="51"/>
      <c r="D21" s="51"/>
      <c r="E21" s="51"/>
      <c r="F21" s="51"/>
      <c r="G21" s="51"/>
      <c r="H21" s="51"/>
      <c r="I21" s="51"/>
      <c r="J21" s="52"/>
      <c r="K21" s="52"/>
      <c r="L21" s="52"/>
      <c r="M21" s="52"/>
      <c r="N21" s="142"/>
      <c r="O21" s="47"/>
      <c r="P21" s="48"/>
      <c r="Q21" s="48"/>
      <c r="R21" s="48"/>
      <c r="S21" s="48"/>
    </row>
    <row r="22" spans="1:19" s="49" customFormat="1" ht="20.100000000000001" customHeight="1">
      <c r="A22" s="43"/>
      <c r="B22" s="53"/>
      <c r="C22" s="54"/>
      <c r="D22" s="54"/>
      <c r="E22" s="54"/>
      <c r="F22" s="54"/>
      <c r="G22" s="54"/>
      <c r="H22" s="54"/>
      <c r="I22" s="54"/>
      <c r="J22" s="55"/>
      <c r="K22" s="55"/>
      <c r="L22" s="55"/>
      <c r="M22" s="55"/>
      <c r="N22" s="142"/>
      <c r="O22" s="47"/>
      <c r="P22" s="48"/>
      <c r="Q22" s="48"/>
      <c r="R22" s="48"/>
      <c r="S22" s="48"/>
    </row>
    <row r="23" spans="1:19" s="49" customFormat="1" ht="20.100000000000001" customHeight="1">
      <c r="A23" s="43"/>
      <c r="B23" s="44" t="s">
        <v>161</v>
      </c>
      <c r="C23" s="56"/>
      <c r="D23" s="56"/>
      <c r="E23" s="56"/>
      <c r="F23" s="56"/>
      <c r="G23" s="56"/>
      <c r="H23" s="56"/>
      <c r="I23" s="45"/>
      <c r="J23" s="46">
        <v>40</v>
      </c>
      <c r="K23" s="46">
        <f>'PA2'!U114</f>
        <v>0</v>
      </c>
      <c r="L23" s="46">
        <f>'PA2'!AY114</f>
        <v>0</v>
      </c>
      <c r="M23" s="46">
        <f>'PA2'!CC114</f>
        <v>0</v>
      </c>
      <c r="N23" s="142"/>
      <c r="O23" s="47"/>
      <c r="P23" s="48"/>
      <c r="Q23" s="48"/>
      <c r="R23" s="48"/>
      <c r="S23" s="48"/>
    </row>
    <row r="24" spans="1:19" s="49" customFormat="1" ht="20.100000000000001" customHeight="1">
      <c r="A24" s="43"/>
      <c r="B24" s="50" t="s">
        <v>162</v>
      </c>
      <c r="C24" s="57"/>
      <c r="D24" s="57"/>
      <c r="E24" s="57"/>
      <c r="F24" s="57"/>
      <c r="G24" s="57"/>
      <c r="H24" s="57"/>
      <c r="I24" s="51"/>
      <c r="J24" s="52"/>
      <c r="K24" s="52"/>
      <c r="L24" s="52"/>
      <c r="M24" s="52"/>
      <c r="N24" s="142"/>
      <c r="O24" s="47"/>
      <c r="P24" s="48" t="s">
        <v>154</v>
      </c>
      <c r="Q24" s="48" t="s">
        <v>155</v>
      </c>
      <c r="R24" s="48" t="s">
        <v>156</v>
      </c>
      <c r="S24" s="48" t="s">
        <v>163</v>
      </c>
    </row>
    <row r="25" spans="1:19" s="49" customFormat="1" ht="20.100000000000001" customHeight="1">
      <c r="A25" s="43"/>
      <c r="B25" s="58" t="s">
        <v>164</v>
      </c>
      <c r="C25" s="59"/>
      <c r="D25" s="59"/>
      <c r="E25" s="59"/>
      <c r="F25" s="59"/>
      <c r="G25" s="59"/>
      <c r="H25" s="59"/>
      <c r="I25" s="54"/>
      <c r="J25" s="55"/>
      <c r="K25" s="55"/>
      <c r="L25" s="55"/>
      <c r="M25" s="55"/>
      <c r="N25" s="142"/>
      <c r="O25" s="47"/>
      <c r="P25" s="48" t="b">
        <f>IF(K26&gt;=70,TRUE,FALSE)</f>
        <v>0</v>
      </c>
      <c r="Q25" s="48" t="b">
        <f t="shared" ref="Q25:R25" si="0">IF(L26&gt;=70,TRUE,FALSE)</f>
        <v>0</v>
      </c>
      <c r="R25" s="48" t="b">
        <f t="shared" si="0"/>
        <v>0</v>
      </c>
      <c r="S25" s="48" t="b">
        <f>AND(P25,Q25,R25)</f>
        <v>0</v>
      </c>
    </row>
    <row r="26" spans="1:19" ht="21.95" customHeight="1">
      <c r="A26" s="34"/>
      <c r="B26" s="144" t="s">
        <v>136</v>
      </c>
      <c r="C26" s="145"/>
      <c r="D26" s="145"/>
      <c r="E26" s="145"/>
      <c r="F26" s="145"/>
      <c r="G26" s="145"/>
      <c r="H26" s="145"/>
      <c r="I26" s="145"/>
      <c r="J26" s="60">
        <f>J20+J23</f>
        <v>100</v>
      </c>
      <c r="K26" s="60">
        <f>K20+K23</f>
        <v>0</v>
      </c>
      <c r="L26" s="60">
        <f>L20+L23</f>
        <v>0</v>
      </c>
      <c r="M26" s="60">
        <f>M20+M23</f>
        <v>0</v>
      </c>
      <c r="N26" s="143"/>
      <c r="O26" s="36"/>
    </row>
    <row r="27" spans="1:19" ht="21.95" customHeight="1">
      <c r="A27" s="34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36"/>
    </row>
    <row r="28" spans="1:19" ht="20.100000000000001" customHeight="1">
      <c r="A28" s="34"/>
      <c r="B28" s="61"/>
      <c r="C28" s="62" t="s">
        <v>165</v>
      </c>
      <c r="D28" s="61"/>
      <c r="E28" s="61"/>
      <c r="F28" s="61"/>
      <c r="G28" s="61"/>
      <c r="H28" s="61"/>
      <c r="I28" s="61"/>
      <c r="J28" s="61"/>
      <c r="K28" s="57" t="str">
        <f>IF(S25=TRUE,"   /",)&amp;"         ผ่านเกณฑ์"</f>
        <v xml:space="preserve">         ผ่านเกณฑ์</v>
      </c>
      <c r="L28" s="34"/>
      <c r="M28" s="57" t="str">
        <f>IF(S25=FALSE,"   /",)&amp;"        ไม่ผ่านเกณฑ์"</f>
        <v xml:space="preserve">   /        ไม่ผ่านเกณฑ์</v>
      </c>
      <c r="N28" s="61"/>
      <c r="O28" s="36"/>
    </row>
    <row r="29" spans="1:19" s="49" customFormat="1" ht="20.100000000000001" customHeight="1">
      <c r="A29" s="43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47"/>
      <c r="P29" s="48"/>
      <c r="Q29" s="48"/>
      <c r="R29" s="48"/>
      <c r="S29" s="48"/>
    </row>
    <row r="30" spans="1:19" s="49" customFormat="1" ht="20.100000000000001" customHeight="1">
      <c r="A30" s="43"/>
      <c r="B30" s="61"/>
      <c r="C30" s="61"/>
      <c r="D30" s="61"/>
      <c r="E30" s="61"/>
      <c r="F30" s="61"/>
      <c r="G30" s="61"/>
      <c r="H30" s="43" t="s">
        <v>166</v>
      </c>
      <c r="I30" s="43"/>
      <c r="J30" s="43"/>
      <c r="K30" s="43"/>
      <c r="L30" s="43"/>
      <c r="M30" s="43"/>
      <c r="N30" s="61"/>
      <c r="O30" s="47"/>
      <c r="P30" s="48"/>
      <c r="Q30" s="48"/>
      <c r="R30" s="48"/>
      <c r="S30" s="48"/>
    </row>
    <row r="31" spans="1:19" s="49" customFormat="1" ht="20.100000000000001" customHeight="1">
      <c r="A31" s="43"/>
      <c r="B31" s="61"/>
      <c r="C31" s="61"/>
      <c r="D31" s="61"/>
      <c r="E31" s="61"/>
      <c r="F31" s="61"/>
      <c r="G31" s="61"/>
      <c r="H31" s="140" t="str">
        <f>"( "&amp;Home!D21&amp;Home!D22&amp;" "&amp;Home!D23&amp;" )"</f>
        <v>(   )</v>
      </c>
      <c r="I31" s="140"/>
      <c r="J31" s="140"/>
      <c r="K31" s="140"/>
      <c r="L31" s="140"/>
      <c r="M31" s="43"/>
      <c r="N31" s="61"/>
      <c r="O31" s="47"/>
      <c r="P31" s="48"/>
      <c r="Q31" s="48"/>
      <c r="R31" s="48"/>
      <c r="S31" s="48"/>
    </row>
    <row r="32" spans="1:19" s="49" customFormat="1" ht="20.100000000000001" customHeight="1">
      <c r="A32" s="43"/>
      <c r="B32" s="61"/>
      <c r="C32" s="61"/>
      <c r="D32" s="61"/>
      <c r="E32" s="61"/>
      <c r="F32" s="61"/>
      <c r="G32" s="61"/>
      <c r="H32" s="63" t="s">
        <v>36</v>
      </c>
      <c r="I32" s="137">
        <f>Home!D24</f>
        <v>0</v>
      </c>
      <c r="J32" s="137"/>
      <c r="K32" s="137"/>
      <c r="L32" s="137"/>
      <c r="M32" s="43"/>
      <c r="N32" s="61"/>
      <c r="O32" s="47"/>
      <c r="P32" s="48"/>
      <c r="Q32" s="48"/>
      <c r="R32" s="48"/>
      <c r="S32" s="48"/>
    </row>
    <row r="33" spans="1:19" s="49" customFormat="1" ht="20.100000000000001" customHeight="1">
      <c r="A33" s="43"/>
      <c r="B33" s="61"/>
      <c r="C33" s="61"/>
      <c r="D33" s="61"/>
      <c r="E33" s="61"/>
      <c r="F33" s="61"/>
      <c r="G33" s="61"/>
      <c r="H33" s="140" t="str">
        <f>"วันที่ "&amp;Home!D27&amp;" เดือน "&amp;Home!D28&amp;" พ.ศ. "&amp;Home!D29</f>
        <v>วันที่ 15 เดือน กันยายน พ.ศ. 2565</v>
      </c>
      <c r="I33" s="140"/>
      <c r="J33" s="140"/>
      <c r="K33" s="140"/>
      <c r="L33" s="140"/>
      <c r="M33" s="43"/>
      <c r="N33" s="61"/>
      <c r="O33" s="47"/>
      <c r="P33" s="48"/>
      <c r="Q33" s="48"/>
      <c r="R33" s="48"/>
      <c r="S33" s="48"/>
    </row>
    <row r="34" spans="1:19" s="49" customFormat="1" ht="20.100000000000001" customHeight="1">
      <c r="A34" s="43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47"/>
      <c r="P34" s="48"/>
      <c r="Q34" s="48"/>
      <c r="R34" s="48"/>
      <c r="S34" s="48"/>
    </row>
    <row r="35" spans="1:19" s="49" customFormat="1" ht="20.100000000000001" customHeight="1">
      <c r="A35" s="43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47"/>
      <c r="P35" s="48"/>
      <c r="Q35" s="48"/>
      <c r="R35" s="48"/>
      <c r="S35" s="48"/>
    </row>
    <row r="36" spans="1:19" s="49" customFormat="1" ht="20.100000000000001" customHeight="1">
      <c r="A36" s="43"/>
      <c r="B36" s="61"/>
      <c r="C36" s="43" t="s">
        <v>167</v>
      </c>
      <c r="D36" s="43"/>
      <c r="E36" s="43"/>
      <c r="F36" s="43"/>
      <c r="G36" s="43"/>
      <c r="H36" s="61"/>
      <c r="I36" s="61"/>
      <c r="J36" s="61"/>
      <c r="K36" s="43"/>
      <c r="L36" s="43" t="s">
        <v>168</v>
      </c>
      <c r="M36" s="43"/>
      <c r="N36" s="43"/>
      <c r="O36" s="43"/>
      <c r="P36" s="48"/>
      <c r="Q36" s="48"/>
      <c r="R36" s="48"/>
      <c r="S36" s="48"/>
    </row>
    <row r="37" spans="1:19" s="49" customFormat="1" ht="20.100000000000001" customHeight="1">
      <c r="A37" s="43"/>
      <c r="B37" s="61"/>
      <c r="C37" s="140" t="str">
        <f>"( "&amp;Home!I21&amp;Home!I22&amp;" "&amp;Home!I23&amp;" )"</f>
        <v>(   )</v>
      </c>
      <c r="D37" s="140"/>
      <c r="E37" s="140"/>
      <c r="F37" s="140"/>
      <c r="G37" s="140"/>
      <c r="H37" s="140"/>
      <c r="I37" s="140"/>
      <c r="J37" s="61"/>
      <c r="K37" s="43"/>
      <c r="L37" s="43"/>
      <c r="M37" s="43" t="str">
        <f>"( "&amp;Home!L21&amp;Home!L22&amp;" "&amp;Home!L23&amp;" )"</f>
        <v>(   )</v>
      </c>
      <c r="N37" s="43"/>
      <c r="O37" s="43"/>
      <c r="P37" s="48"/>
      <c r="Q37" s="48"/>
      <c r="R37" s="48"/>
      <c r="S37" s="48"/>
    </row>
    <row r="38" spans="1:19" s="49" customFormat="1" ht="20.100000000000001" customHeight="1">
      <c r="A38" s="43"/>
      <c r="B38" s="61"/>
      <c r="D38" s="63" t="s">
        <v>36</v>
      </c>
      <c r="E38" s="138">
        <f>Home!I24</f>
        <v>0</v>
      </c>
      <c r="F38" s="138"/>
      <c r="G38" s="138"/>
      <c r="H38" s="138"/>
      <c r="I38" s="138"/>
      <c r="J38" s="138"/>
      <c r="L38" s="63" t="s">
        <v>36</v>
      </c>
      <c r="M38" s="137">
        <f>Home!L24</f>
        <v>0</v>
      </c>
      <c r="N38" s="137"/>
      <c r="O38" s="64"/>
      <c r="P38" s="48"/>
      <c r="Q38" s="48"/>
      <c r="R38" s="48"/>
      <c r="S38" s="48"/>
    </row>
    <row r="39" spans="1:19" s="49" customFormat="1" ht="20.100000000000001" customHeight="1">
      <c r="A39" s="43"/>
      <c r="B39" s="140" t="str">
        <f>"วันที่ "&amp;Home!D27&amp;" เดือน "&amp;Home!D28&amp;" พ.ศ. "&amp;Home!D29</f>
        <v>วันที่ 15 เดือน กันยายน พ.ศ. 2565</v>
      </c>
      <c r="C39" s="140"/>
      <c r="D39" s="140"/>
      <c r="E39" s="140"/>
      <c r="F39" s="140"/>
      <c r="G39" s="140"/>
      <c r="H39" s="140"/>
      <c r="I39" s="140"/>
      <c r="J39" s="140"/>
      <c r="K39" s="43"/>
      <c r="M39" s="43" t="str">
        <f>"วันที่ "&amp;Home!D27&amp;" เดือน "&amp;Home!D28&amp;" พ.ศ. "&amp;Home!D29</f>
        <v>วันที่ 15 เดือน กันยายน พ.ศ. 2565</v>
      </c>
      <c r="N39" s="43"/>
      <c r="O39" s="43"/>
      <c r="P39" s="48"/>
      <c r="Q39" s="48"/>
      <c r="R39" s="48"/>
      <c r="S39" s="48"/>
    </row>
    <row r="40" spans="1:19" s="49" customFormat="1" ht="20.100000000000001" customHeight="1">
      <c r="A40" s="43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47"/>
      <c r="P40" s="48"/>
      <c r="Q40" s="48"/>
      <c r="R40" s="48"/>
      <c r="S40" s="48"/>
    </row>
    <row r="41" spans="1:19" ht="20.100000000000001" hidden="1" customHeight="1">
      <c r="A41" s="34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36"/>
    </row>
  </sheetData>
  <sheetProtection algorithmName="SHA-512" hashValue="7cZ4mZLPkkxSZMP/doOuNoXQbXXENa0GJOpAJOjEQyN9ftltxW3qH12ptbQ7qXVcl/bUUA3pSYU6J7BQZtMmlw==" saltValue="dqm86VeYZziiyvceSW7e/w==" spinCount="100000" sheet="1" objects="1" scenarios="1" selectLockedCells="1"/>
  <mergeCells count="24">
    <mergeCell ref="B4:N4"/>
    <mergeCell ref="A1:O1"/>
    <mergeCell ref="N18:N19"/>
    <mergeCell ref="L12:N12"/>
    <mergeCell ref="B7:N7"/>
    <mergeCell ref="B8:N8"/>
    <mergeCell ref="B5:N5"/>
    <mergeCell ref="B6:N6"/>
    <mergeCell ref="M38:N38"/>
    <mergeCell ref="E38:J38"/>
    <mergeCell ref="A2:N2"/>
    <mergeCell ref="B39:J39"/>
    <mergeCell ref="C37:I37"/>
    <mergeCell ref="N20:N26"/>
    <mergeCell ref="H31:L31"/>
    <mergeCell ref="I32:L32"/>
    <mergeCell ref="H33:L33"/>
    <mergeCell ref="B26:I26"/>
    <mergeCell ref="J18:J19"/>
    <mergeCell ref="K18:K19"/>
    <mergeCell ref="B18:I18"/>
    <mergeCell ref="B19:I19"/>
    <mergeCell ref="L18:L19"/>
    <mergeCell ref="M18:M19"/>
  </mergeCells>
  <printOptions horizontalCentered="1"/>
  <pageMargins left="0.51181102362204722" right="0.19685039370078741" top="0.47244094488188981" bottom="0.39370078740157483" header="0.39370078740157483" footer="0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6F057-303D-4E6D-AAAE-7754A866263E}">
  <dimension ref="A1:F32"/>
  <sheetViews>
    <sheetView workbookViewId="0">
      <selection activeCell="G35" sqref="G35"/>
    </sheetView>
  </sheetViews>
  <sheetFormatPr defaultRowHeight="14.25"/>
  <cols>
    <col min="1" max="1" width="13.5" bestFit="1" customWidth="1"/>
  </cols>
  <sheetData>
    <row r="1" spans="1:6">
      <c r="A1" t="s">
        <v>1</v>
      </c>
      <c r="B1" t="s">
        <v>169</v>
      </c>
      <c r="C1" t="s">
        <v>170</v>
      </c>
      <c r="D1" t="s">
        <v>6</v>
      </c>
      <c r="E1" t="s">
        <v>8</v>
      </c>
      <c r="F1" t="s">
        <v>17</v>
      </c>
    </row>
    <row r="2" spans="1:6">
      <c r="A2">
        <v>2564</v>
      </c>
      <c r="B2" s="1" t="s">
        <v>171</v>
      </c>
      <c r="C2">
        <v>1</v>
      </c>
      <c r="D2">
        <v>1</v>
      </c>
      <c r="E2" t="s">
        <v>172</v>
      </c>
      <c r="F2" t="s">
        <v>173</v>
      </c>
    </row>
    <row r="3" spans="1:6">
      <c r="A3">
        <v>2565</v>
      </c>
      <c r="C3">
        <v>2</v>
      </c>
      <c r="D3">
        <v>2</v>
      </c>
      <c r="E3" t="s">
        <v>174</v>
      </c>
      <c r="F3" t="s">
        <v>175</v>
      </c>
    </row>
    <row r="4" spans="1:6">
      <c r="A4">
        <v>2566</v>
      </c>
      <c r="C4">
        <v>3</v>
      </c>
      <c r="D4">
        <v>3</v>
      </c>
      <c r="E4" t="s">
        <v>176</v>
      </c>
      <c r="F4" t="s">
        <v>177</v>
      </c>
    </row>
    <row r="5" spans="1:6">
      <c r="A5">
        <v>2567</v>
      </c>
      <c r="C5">
        <v>4</v>
      </c>
      <c r="D5">
        <v>4</v>
      </c>
      <c r="E5" t="s">
        <v>178</v>
      </c>
    </row>
    <row r="6" spans="1:6">
      <c r="A6">
        <v>2568</v>
      </c>
      <c r="C6">
        <v>5</v>
      </c>
      <c r="D6">
        <v>5</v>
      </c>
      <c r="E6" t="s">
        <v>179</v>
      </c>
    </row>
    <row r="7" spans="1:6">
      <c r="A7">
        <v>2569</v>
      </c>
      <c r="D7">
        <v>6</v>
      </c>
      <c r="E7" t="s">
        <v>180</v>
      </c>
    </row>
    <row r="8" spans="1:6">
      <c r="A8">
        <v>2570</v>
      </c>
      <c r="D8">
        <v>7</v>
      </c>
      <c r="E8" t="s">
        <v>181</v>
      </c>
    </row>
    <row r="9" spans="1:6">
      <c r="A9">
        <v>2571</v>
      </c>
      <c r="D9">
        <v>8</v>
      </c>
      <c r="E9" t="s">
        <v>182</v>
      </c>
    </row>
    <row r="10" spans="1:6">
      <c r="A10">
        <v>2572</v>
      </c>
      <c r="D10">
        <v>9</v>
      </c>
      <c r="E10" t="s">
        <v>10</v>
      </c>
    </row>
    <row r="11" spans="1:6">
      <c r="A11">
        <v>2573</v>
      </c>
      <c r="D11">
        <v>10</v>
      </c>
      <c r="E11" t="s">
        <v>9</v>
      </c>
    </row>
    <row r="12" spans="1:6">
      <c r="A12">
        <v>2574</v>
      </c>
      <c r="D12">
        <v>11</v>
      </c>
      <c r="E12" t="s">
        <v>183</v>
      </c>
    </row>
    <row r="13" spans="1:6">
      <c r="A13">
        <v>2575</v>
      </c>
      <c r="D13">
        <v>12</v>
      </c>
      <c r="E13" t="s">
        <v>184</v>
      </c>
    </row>
    <row r="14" spans="1:6">
      <c r="A14">
        <v>2576</v>
      </c>
      <c r="D14">
        <v>13</v>
      </c>
    </row>
    <row r="15" spans="1:6">
      <c r="A15">
        <v>2577</v>
      </c>
      <c r="D15">
        <v>14</v>
      </c>
    </row>
    <row r="16" spans="1:6">
      <c r="A16">
        <v>2578</v>
      </c>
      <c r="D16">
        <v>15</v>
      </c>
    </row>
    <row r="17" spans="1:4">
      <c r="A17">
        <v>2579</v>
      </c>
      <c r="D17">
        <v>16</v>
      </c>
    </row>
    <row r="18" spans="1:4">
      <c r="A18">
        <v>2580</v>
      </c>
      <c r="D18">
        <v>17</v>
      </c>
    </row>
    <row r="19" spans="1:4">
      <c r="A19">
        <v>2581</v>
      </c>
      <c r="D19">
        <v>18</v>
      </c>
    </row>
    <row r="20" spans="1:4">
      <c r="A20">
        <v>2582</v>
      </c>
      <c r="D20">
        <v>19</v>
      </c>
    </row>
    <row r="21" spans="1:4">
      <c r="A21">
        <v>2583</v>
      </c>
      <c r="D21">
        <v>20</v>
      </c>
    </row>
    <row r="22" spans="1:4">
      <c r="A22">
        <v>2584</v>
      </c>
      <c r="D22">
        <v>21</v>
      </c>
    </row>
    <row r="23" spans="1:4">
      <c r="A23">
        <v>2585</v>
      </c>
      <c r="D23">
        <v>22</v>
      </c>
    </row>
    <row r="24" spans="1:4">
      <c r="D24">
        <v>23</v>
      </c>
    </row>
    <row r="25" spans="1:4">
      <c r="D25">
        <v>24</v>
      </c>
    </row>
    <row r="26" spans="1:4">
      <c r="D26">
        <v>25</v>
      </c>
    </row>
    <row r="27" spans="1:4">
      <c r="D27">
        <v>26</v>
      </c>
    </row>
    <row r="28" spans="1:4">
      <c r="D28">
        <v>27</v>
      </c>
    </row>
    <row r="29" spans="1:4">
      <c r="D29">
        <v>28</v>
      </c>
    </row>
    <row r="30" spans="1:4">
      <c r="D30">
        <v>29</v>
      </c>
    </row>
    <row r="31" spans="1:4">
      <c r="D31">
        <v>30</v>
      </c>
    </row>
    <row r="32" spans="1:4">
      <c r="D32">
        <v>31</v>
      </c>
    </row>
  </sheetData>
  <phoneticPr fontId="1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D5610-055E-4766-BE3D-632BA9E2A8C3}">
  <dimension ref="A1"/>
  <sheetViews>
    <sheetView workbookViewId="0">
      <selection activeCell="J33" sqref="J33"/>
    </sheetView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F56CEBBA5DD348A0CAA3F99E2A3E02" ma:contentTypeVersion="14" ma:contentTypeDescription="Create a new document." ma:contentTypeScope="" ma:versionID="50ab410eaf1e169f6b62f7f84aa4dfa0">
  <xsd:schema xmlns:xsd="http://www.w3.org/2001/XMLSchema" xmlns:xs="http://www.w3.org/2001/XMLSchema" xmlns:p="http://schemas.microsoft.com/office/2006/metadata/properties" xmlns:ns3="cc77df4f-fff9-4c9e-85de-6737981f9ea5" xmlns:ns4="49c071df-8fc6-4f21-afd2-0f4e73a6a359" targetNamespace="http://schemas.microsoft.com/office/2006/metadata/properties" ma:root="true" ma:fieldsID="bec9a4d873eda9eb82908253ae9ba836" ns3:_="" ns4:_="">
    <xsd:import namespace="cc77df4f-fff9-4c9e-85de-6737981f9ea5"/>
    <xsd:import namespace="49c071df-8fc6-4f21-afd2-0f4e73a6a35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77df4f-fff9-4c9e-85de-6737981f9e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071df-8fc6-4f21-afd2-0f4e73a6a35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1BC987-2D2E-4D85-AE99-37B3FCFCB56A}"/>
</file>

<file path=customXml/itemProps2.xml><?xml version="1.0" encoding="utf-8"?>
<ds:datastoreItem xmlns:ds="http://schemas.openxmlformats.org/officeDocument/2006/customXml" ds:itemID="{A9CB8515-67D6-40FE-9DA7-4F0B1F792FC0}"/>
</file>

<file path=customXml/itemProps3.xml><?xml version="1.0" encoding="utf-8"?>
<ds:datastoreItem xmlns:ds="http://schemas.openxmlformats.org/officeDocument/2006/customXml" ds:itemID="{BBC2AB48-5495-46D7-82A4-2794337427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NCS 2021</dc:creator>
  <cp:keywords/>
  <dc:description/>
  <cp:lastModifiedBy>Manasay Hajida-oh</cp:lastModifiedBy>
  <cp:revision/>
  <dcterms:created xsi:type="dcterms:W3CDTF">2022-09-17T23:24:41Z</dcterms:created>
  <dcterms:modified xsi:type="dcterms:W3CDTF">2023-01-02T02:58:16Z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0x010100D7F56CEBBA5DD348A0CAA3F99E2A3E02</vt:lpwstr>
  </property>
</Properties>
</file>