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asay\PA\"/>
    </mc:Choice>
  </mc:AlternateContent>
  <xr:revisionPtr revIDLastSave="0" documentId="8_{A87DC7FE-881A-44E1-81DF-98383827A5A7}" xr6:coauthVersionLast="47" xr6:coauthVersionMax="47" xr10:uidLastSave="{00000000-0000-0000-0000-000000000000}"/>
  <bookViews>
    <workbookView xWindow="-120" yWindow="-120" windowWidth="29040" windowHeight="15720" xr2:uid="{D9C77F24-FD04-4028-9E3C-2A3F3970FE9F}"/>
  </bookViews>
  <sheets>
    <sheet name="Home" sheetId="2" r:id="rId1"/>
    <sheet name="PA2" sheetId="1" r:id="rId2"/>
    <sheet name="PA3" sheetId="4" r:id="rId3"/>
    <sheet name="db" sheetId="3" state="hidden" r:id="rId4"/>
    <sheet name="Pass123456" sheetId="5" state="hidden" r:id="rId5"/>
  </sheets>
  <definedNames>
    <definedName name="_xlnm.Print_Area" localSheetId="1">'PA2'!$B$2:$CB$188</definedName>
    <definedName name="_xlnm.Print_Area" localSheetId="2">'PA3'!$A$2:$O$40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6" i="1" l="1"/>
  <c r="AG6" i="1"/>
  <c r="B6" i="1"/>
  <c r="M37" i="4"/>
  <c r="BV141" i="1"/>
  <c r="M38" i="4"/>
  <c r="BW142" i="1"/>
  <c r="M39" i="4"/>
  <c r="B39" i="4"/>
  <c r="H33" i="4"/>
  <c r="E38" i="4"/>
  <c r="AR142" i="1"/>
  <c r="C37" i="4"/>
  <c r="AQ141" i="1"/>
  <c r="L143" i="1"/>
  <c r="I32" i="4"/>
  <c r="M142" i="1"/>
  <c r="H31" i="4"/>
  <c r="L141" i="1"/>
  <c r="J26" i="4"/>
  <c r="K13" i="4"/>
  <c r="J11" i="4"/>
  <c r="L11" i="4"/>
  <c r="B8" i="4"/>
  <c r="I15" i="4"/>
  <c r="E15" i="4"/>
  <c r="H13" i="4"/>
  <c r="L12" i="4"/>
  <c r="E12" i="4"/>
  <c r="C11" i="4"/>
  <c r="B7" i="4"/>
  <c r="BV184" i="1"/>
  <c r="BW185" i="1"/>
  <c r="AR185" i="1"/>
  <c r="AQ184" i="1"/>
  <c r="BV186" i="1"/>
  <c r="AQ186" i="1"/>
  <c r="BV143" i="1"/>
  <c r="AQ143" i="1"/>
  <c r="BS159" i="1"/>
  <c r="AN159" i="1"/>
  <c r="I159" i="1"/>
  <c r="BK1" i="1"/>
  <c r="BW15" i="1"/>
  <c r="AR15" i="1"/>
  <c r="M15" i="1"/>
  <c r="BS15" i="1"/>
  <c r="AN15" i="1"/>
  <c r="I15" i="1"/>
  <c r="BU11" i="1"/>
  <c r="AP11" i="1"/>
  <c r="K11" i="1"/>
  <c r="BR11" i="1"/>
  <c r="AM11" i="1"/>
  <c r="H11" i="1"/>
  <c r="BX10" i="1"/>
  <c r="AS10" i="1"/>
  <c r="BO10" i="1"/>
  <c r="AJ10" i="1"/>
  <c r="BU9" i="1"/>
  <c r="K9" i="1"/>
  <c r="BM9" i="1"/>
  <c r="C9" i="1"/>
  <c r="N10" i="1"/>
  <c r="E10" i="1"/>
  <c r="AP9" i="1"/>
  <c r="AH9" i="1"/>
  <c r="AF1" i="1"/>
  <c r="CE126" i="1"/>
  <c r="CD126" i="1"/>
  <c r="CC126" i="1"/>
  <c r="CE28" i="1"/>
  <c r="CD28" i="1"/>
  <c r="CC28" i="1"/>
  <c r="CF26" i="1"/>
  <c r="CE26" i="1"/>
  <c r="CD26" i="1"/>
  <c r="CC26" i="1"/>
  <c r="CJ24" i="1"/>
  <c r="CI24" i="1"/>
  <c r="CH24" i="1"/>
  <c r="CG24" i="1"/>
  <c r="CF24" i="1"/>
  <c r="CE24" i="1"/>
  <c r="CD24" i="1"/>
  <c r="CC24" i="1"/>
  <c r="CD137" i="1" s="1"/>
  <c r="M20" i="4" s="1"/>
  <c r="BL5" i="1"/>
  <c r="AZ126" i="1"/>
  <c r="AY126" i="1"/>
  <c r="AX126" i="1"/>
  <c r="AZ137" i="1" s="1"/>
  <c r="L23" i="4" s="1"/>
  <c r="AZ28" i="1"/>
  <c r="AY28" i="1"/>
  <c r="AX28" i="1"/>
  <c r="BA26" i="1"/>
  <c r="AZ26" i="1"/>
  <c r="AY26" i="1"/>
  <c r="AX26" i="1"/>
  <c r="BE24" i="1"/>
  <c r="BD24" i="1"/>
  <c r="BC24" i="1"/>
  <c r="BB24" i="1"/>
  <c r="BA24" i="1"/>
  <c r="AZ24" i="1"/>
  <c r="AY24" i="1"/>
  <c r="AX24" i="1"/>
  <c r="AG5" i="1"/>
  <c r="U126" i="1"/>
  <c r="T126" i="1"/>
  <c r="S126" i="1"/>
  <c r="U137" i="1" s="1"/>
  <c r="K23" i="4" s="1"/>
  <c r="U28" i="1"/>
  <c r="T28" i="1"/>
  <c r="S28" i="1"/>
  <c r="V26" i="1"/>
  <c r="U26" i="1"/>
  <c r="T26" i="1"/>
  <c r="S26" i="1"/>
  <c r="Z24" i="1"/>
  <c r="Y24" i="1"/>
  <c r="X24" i="1"/>
  <c r="W24" i="1"/>
  <c r="V24" i="1"/>
  <c r="U24" i="1"/>
  <c r="T24" i="1"/>
  <c r="S24" i="1"/>
  <c r="L186" i="1"/>
  <c r="M185" i="1"/>
  <c r="L184" i="1"/>
  <c r="B5" i="1"/>
  <c r="A1" i="1"/>
  <c r="T137" i="1" l="1"/>
  <c r="K20" i="4" s="1"/>
  <c r="K26" i="4" s="1"/>
  <c r="P25" i="4" s="1"/>
  <c r="AY137" i="1"/>
  <c r="L20" i="4" s="1"/>
  <c r="L26" i="4" s="1"/>
  <c r="Q25" i="4" s="1"/>
  <c r="CE137" i="1"/>
  <c r="M23" i="4" s="1"/>
  <c r="M26" i="4" s="1"/>
  <c r="R25" i="4" s="1"/>
  <c r="CC137" i="1"/>
  <c r="BX137" i="1" s="1"/>
  <c r="S137" i="1"/>
  <c r="N137" i="1" s="1"/>
  <c r="AX137" i="1"/>
  <c r="AS137" i="1" s="1"/>
  <c r="S25" i="4" l="1"/>
  <c r="M28" i="4" l="1"/>
  <c r="K28" i="4"/>
</calcChain>
</file>

<file path=xl/sharedStrings.xml><?xml version="1.0" encoding="utf-8"?>
<sst xmlns="http://schemas.openxmlformats.org/spreadsheetml/2006/main" count="786" uniqueCount="205">
  <si>
    <t>ข้อมูลเบื้องต้นสำหรับการประเมินผลการพัฒนางานตามข้อตกลง ว.9/2564</t>
  </si>
  <si>
    <t>รอบปีงบประมาณ</t>
  </si>
  <si>
    <t>ขั้นตอนการใช้งานโปรแกรม</t>
  </si>
  <si>
    <t>วันเริ่มต้น</t>
  </si>
  <si>
    <t>วันสิ้นสุด</t>
  </si>
  <si>
    <t>1. กรอกข้อมูลในหน้า Home เฉพาะช่องสีขาว</t>
  </si>
  <si>
    <t>วันที่</t>
  </si>
  <si>
    <t>2. ทำการประเมินด้วยชีต PA2 ให้เรียบร้อย</t>
  </si>
  <si>
    <t>เดือน</t>
  </si>
  <si>
    <t>ตุลาคม</t>
  </si>
  <si>
    <t>กันยายน</t>
  </si>
  <si>
    <t>3. ดุสรุปผลคะแนนในชีต PA3</t>
  </si>
  <si>
    <t>พ.ศ.</t>
  </si>
  <si>
    <t>4.หากติดรหัสผ่าน ใส่ 123456</t>
  </si>
  <si>
    <t>ข้อมูลผู้รับการประเมิน</t>
  </si>
  <si>
    <t>ภาระงานตาม ก.ค.ศ.</t>
  </si>
  <si>
    <t>ข้อมูลผู้พัฒนาโปรแกรม</t>
  </si>
  <si>
    <t>คำนำหน้า</t>
  </si>
  <si>
    <t>/</t>
  </si>
  <si>
    <t>เป็นไปตามกำหนด</t>
  </si>
  <si>
    <t>นายมะนาเซ หะยีดาโอ๊ะ</t>
  </si>
  <si>
    <t>ชื่อ</t>
  </si>
  <si>
    <t>ไม่เป็นไปตามกำหนด</t>
  </si>
  <si>
    <t>ครูชำนาญการโรงเรียนบูกิตประชาอุปถัมภ์</t>
  </si>
  <si>
    <t>นามสกุล</t>
  </si>
  <si>
    <t>สพม.นราธิวาส</t>
  </si>
  <si>
    <t>วิทยฐานะ</t>
  </si>
  <si>
    <t>idline: say_4seen</t>
  </si>
  <si>
    <t>สถานศึกษา</t>
  </si>
  <si>
    <t>สังกัด</t>
  </si>
  <si>
    <t>รับเงินเดือนในอันดับ คศ.</t>
  </si>
  <si>
    <t>อัตราเงินเดือน</t>
  </si>
  <si>
    <t>บาท</t>
  </si>
  <si>
    <t>กรรมการประเมิน</t>
  </si>
  <si>
    <t>คนที่ 1 ประธานกรรมการ</t>
  </si>
  <si>
    <t>คนที่ 2 กรรมการ</t>
  </si>
  <si>
    <t>คนที่ 3 กรรมการ</t>
  </si>
  <si>
    <t>ตำแหน่ง</t>
  </si>
  <si>
    <t>วันเดือนปีที่ประเมิน</t>
  </si>
  <si>
    <t>แบบประเมินผลการพัฒนางานตามข้อตกลง (PA)</t>
  </si>
  <si>
    <t>สำหรับข้าราชการครูและบุคลากรทางการศึกษา ตำแหน่งครู วิทยฐานะครูชำนาญการ</t>
  </si>
  <si>
    <t>(ทุกสังกัด)</t>
  </si>
  <si>
    <t>ตำแหน่งครู วิทยฐานะครูชำนาญการ</t>
  </si>
  <si>
    <r>
      <t xml:space="preserve">ให้ทำเครื่องหมาย </t>
    </r>
    <r>
      <rPr>
        <sz val="14"/>
        <color theme="1"/>
        <rFont val="Wingdings"/>
        <charset val="2"/>
      </rPr>
      <t>ü</t>
    </r>
    <r>
      <rPr>
        <sz val="14"/>
        <color theme="1"/>
        <rFont val="Angsana New"/>
        <family val="1"/>
        <charset val="222"/>
      </rPr>
      <t xml:space="preserve">  ในช่องที่ตรงกับผลการประเมิน หรือให้คะแนนตามระดับคุณภาพ</t>
    </r>
  </si>
  <si>
    <t>ส่วนที่ 1 ข้อตกลงในการพัฒนางานตามมาตรฐานตำแหน่ง (60 คะแนน)</t>
  </si>
  <si>
    <t>1) ภาระงาน</t>
  </si>
  <si>
    <t>เป็นไปตามที่ ก.ค.ศ. กำหนด</t>
  </si>
  <si>
    <t>ไม่เป็นไปตามที่ ก.ค.ศ. กำหนด</t>
  </si>
  <si>
    <t>2) การปฏิบัติงานและผลการปฏิบัติงานตามมาตรฐานตำแหน่งครู</t>
  </si>
  <si>
    <r>
      <t xml:space="preserve">ลักษณะงานที่ปฏิบัติตามมาตรฐานตำแหน่ง
ระดับการปฏิบัติที่คาดหวัง
</t>
    </r>
    <r>
      <rPr>
        <b/>
        <i/>
        <sz val="14"/>
        <color theme="1"/>
        <rFont val="Angsana New"/>
        <family val="1"/>
      </rPr>
      <t>แก้ไขปัญา (Solve the Problem)</t>
    </r>
  </si>
  <si>
    <t>ผลการประเมิน</t>
  </si>
  <si>
    <t>หมายเหตุ</t>
  </si>
  <si>
    <t>ปฏิบัติได้</t>
  </si>
  <si>
    <t>ต่ำกว่าระดับฯ</t>
  </si>
  <si>
    <t>ตามระดับฯ</t>
  </si>
  <si>
    <t>สูงกว่าระดับฯ</t>
  </si>
  <si>
    <t>ที่คาดหวังมาก</t>
  </si>
  <si>
    <t>ที่คาดหวัง</t>
  </si>
  <si>
    <t>1. ด้านการจัดการเรียนรู้</t>
  </si>
  <si>
    <t>เกณฑ์ผ่าน</t>
  </si>
  <si>
    <t>1.1 สร้างและหรือพัฒนาหลักสูตร</t>
  </si>
  <si>
    <t>ต้องได้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</si>
  <si>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มีการจัดทำรายวิชาและหน่วยการเรียนรู้ให้สอดคล้อง</t>
    </r>
  </si>
  <si>
    <t>คะแนนจาก</t>
  </si>
  <si>
    <t>กับมาตรฐานการเรียนรู้ และตัวชี้วัดหรือผลการเรียนรู้ตามหลักสูตร</t>
  </si>
  <si>
    <t>กรรมการ</t>
  </si>
  <si>
    <t>เพื่อให้ผู้เรียนได้พัฒนาสมรรถนะและการเรียนรู้ เต็มตามศักยภาพ</t>
  </si>
  <si>
    <t>แต่ละคน</t>
  </si>
  <si>
    <t>โดยมีการพัฒนารายวิชาและหน่วยการเรียนรู้ ให้สอดคล้องกับ</t>
  </si>
  <si>
    <t>ไม่ต่ำกว่า</t>
  </si>
  <si>
    <t>บริบทของสถานศึกษา ผู้เรียน และท้องถิ่น และสามารถแก้ไขปัญหา</t>
  </si>
  <si>
    <t>ร้อยละ 70</t>
  </si>
  <si>
    <t>ในการจัดการเรียนรู้ได้</t>
  </si>
  <si>
    <t>1.2 ออกแบบการจัดการเรียนรู้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</si>
  <si>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เน้นผู้เรียนเป็นสำคัญ เพื่อให้ผู้เรียนมีความรู้ ทักษะ</t>
    </r>
  </si>
  <si>
    <t>คุณลักษณะปะจำวิชา คุณลักษณะอันพึงประสงค์ และสมรรถนะ</t>
  </si>
  <si>
    <t>ที่สำคัญ ตามหลักสูตร โดยมีการออกแบบการจัดการเรียนรู้</t>
  </si>
  <si>
    <t>ที่สามารถแก้ไขปัญหาในการจัดการเรียนรู้ ทำให้ผู้เรียน</t>
  </si>
  <si>
    <r>
      <t xml:space="preserve">มีกระบวนการคิดและค้นพบองค์ความรู้ด้วยตนเอง </t>
    </r>
    <r>
      <rPr>
        <b/>
        <sz val="14"/>
        <color theme="1"/>
        <rFont val="Angsana New"/>
        <family val="1"/>
      </rPr>
      <t>และสร้างแรงบันดาลใจ</t>
    </r>
  </si>
  <si>
    <t>1.3 จัดกิจกรรมการเรียนรู้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</si>
  <si>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มีการอำนวยความสะดวกในการเรียนรู้ และส่งเสริม</t>
    </r>
  </si>
  <si>
    <t>ผู้เรียนได้พัฒนาเต็มตามศักยภาพ เรียนรู้และทำงานร่วมกัน</t>
  </si>
  <si>
    <t>โดยมีการจัดกิจกรรมการเรียนรู้ ที่สามารถแก้ไขปัญหา</t>
  </si>
  <si>
    <t>ในการจัดการเรียนรู้ ทำให้ผู้เรียนมีกระบวนการคิดและค้นพบ</t>
  </si>
  <si>
    <r>
      <t xml:space="preserve">องค์ความรู้ด้วยตนเอง </t>
    </r>
    <r>
      <rPr>
        <b/>
        <sz val="14"/>
        <color theme="1"/>
        <rFont val="Angsana New"/>
        <family val="1"/>
      </rPr>
      <t>และสร้างแรงบันดาลใจ</t>
    </r>
  </si>
  <si>
    <t>1.4 สร้างและหรือพัฒนาสื่อ นวัตกรรม เทคโนโลยี และแหล่งเรียนรู้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</si>
  <si>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มีการสร้างและหรือพัฒนาสื่อ นวัตกรรม เทคโนโลยี และ</t>
    </r>
  </si>
  <si>
    <r>
      <t xml:space="preserve">แหล่งเรียนรู้สอดคล้องกับกิจกรรมการเรียนรู้ </t>
    </r>
    <r>
      <rPr>
        <b/>
        <sz val="14"/>
        <color theme="1"/>
        <rFont val="Angsana New"/>
        <family val="1"/>
      </rPr>
      <t>สามารถแก้ไขปัญหา</t>
    </r>
  </si>
  <si>
    <r>
      <rPr>
        <b/>
        <sz val="14"/>
        <color theme="1"/>
        <rFont val="Angsana New"/>
        <family val="1"/>
      </rPr>
      <t>ในการเรียนรู้ของผู้เรียน</t>
    </r>
    <r>
      <rPr>
        <sz val="14"/>
        <color theme="1"/>
        <rFont val="Angsana New"/>
        <family val="1"/>
        <charset val="222"/>
      </rPr>
      <t xml:space="preserve"> และทำให้ผู้เรียนมีทักษะการคิด</t>
    </r>
  </si>
  <si>
    <t>และสามารถสร้างนวัตกรรมได้</t>
  </si>
  <si>
    <t>1.5 วัดและประเมินผลการเรียนรู้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</si>
  <si>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มีการวัดและประเมินผลการเรียนรู้ด้วยวิธีการ</t>
    </r>
  </si>
  <si>
    <t>ที่หลากหลาย เหมาะสมม และสอดคล้องกับมาตรฐานการเรียนรู้</t>
  </si>
  <si>
    <r>
      <t xml:space="preserve">ให้ผู้เรียนพัฒนาการเรียนรู้อย่างต่อเนื่อง </t>
    </r>
    <r>
      <rPr>
        <b/>
        <sz val="14"/>
        <color theme="1"/>
        <rFont val="Angsana New"/>
        <family val="1"/>
      </rPr>
      <t>ประเมินผลการเรียนรู้</t>
    </r>
  </si>
  <si>
    <t>ตามสภาพจริง และนำผลการวัดและประเมินผลการเรียนรู้</t>
  </si>
  <si>
    <t>มาใช้แก้ไขปัญหาการจัดการเรียนรู้</t>
  </si>
  <si>
    <t>1.6 ศึกษา วิเคราะห์ และสังเคราะห์ เพื่อแก้ไขปัญหา</t>
  </si>
  <si>
    <t>หรือพัฒนาการเรียนรู้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</si>
  <si>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มีการศึกษา วิเคราะห์ และสังเคราะห์ เพื่อแก้ไขปัญหา</t>
    </r>
  </si>
  <si>
    <t>หรือพัฒนาการเรียนรู้ที่ส่งผลต่อคุณภาพผู้เรียน</t>
  </si>
  <si>
    <t>และนำผลการศึกษา วิเคราะห์ และสังเคราะห์</t>
  </si>
  <si>
    <t>มาใช้แก้ไขปัญหาหรือพัฒนาการจัดการเรียนรู้</t>
  </si>
  <si>
    <t>1.7 จัดบรรยากาศที่ส่งเสริมและพัฒนาผู้เรียน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</si>
  <si>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มีการจัดบรรยากาศ</t>
    </r>
    <r>
      <rPr>
        <b/>
        <sz val="14"/>
        <color theme="1"/>
        <rFont val="Angsana New"/>
        <family val="1"/>
      </rPr>
      <t>ที่เหมาะสม สอดคล้องกับ</t>
    </r>
  </si>
  <si>
    <t>ความแตกต่างผู้เรียนรายบุคคล สามารถแก้ไขปัญหา</t>
  </si>
  <si>
    <r>
      <rPr>
        <b/>
        <sz val="14"/>
        <color theme="1"/>
        <rFont val="Angsana New"/>
        <family val="1"/>
      </rPr>
      <t>การเรียนรู้ สร้างแรงบันดาลใจ</t>
    </r>
    <r>
      <rPr>
        <sz val="14"/>
        <color theme="1"/>
        <rFont val="Angsana New"/>
        <family val="1"/>
        <charset val="222"/>
      </rPr>
      <t xml:space="preserve"> ส่งเสริมและพัฒนาผู้เรียน</t>
    </r>
  </si>
  <si>
    <t>ให้เกิดกระบวนการคิด ทักษะชีวิต ทักษะการทำงาน</t>
  </si>
  <si>
    <t>ทักษะการเรียนรู้และนวัตกรรม ทักษะด้านสารสนเทศ สื่อ</t>
  </si>
  <si>
    <t>และเทคโนโลยี</t>
  </si>
  <si>
    <t>1.8 อบรมและพัฒนาคุณลักษณะที่ดีของผู้เรียน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</si>
  <si>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มีการอบรมบ่มนิสัยให้ผู้เรียนมีคุณธรรม จริยธรรม</t>
    </r>
  </si>
  <si>
    <t>คุณลักษณะอันพึงประสงค์ และค่านิยมความเป็นไทยที่ดีงาม</t>
  </si>
  <si>
    <t>โดยคำนึงถึงความแตกต่างของผู้เรียนเป็นรายบุคคล</t>
  </si>
  <si>
    <t>และสามารถแก้ไขปัญหาผู้เรียนได้</t>
  </si>
  <si>
    <t>2. ด้านการส่งเริมและสนับสนุนการจัดการเรียนรู้</t>
  </si>
  <si>
    <t>2.1 จัดทำข้อมูลสารสนเทศของผู้เรียนและรายวิชา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</si>
  <si>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มีการจัดทำข้อมูลสารสนเทศของผู้เรียนและรายวิชา</t>
    </r>
  </si>
  <si>
    <r>
      <rPr>
        <b/>
        <sz val="14"/>
        <color theme="1"/>
        <rFont val="Angsana New"/>
        <family val="1"/>
      </rPr>
      <t>โดยมีข้อมูลเป็นปัจจุบัน</t>
    </r>
    <r>
      <rPr>
        <sz val="14"/>
        <color theme="1"/>
        <rFont val="Angsana New"/>
        <family val="1"/>
        <charset val="222"/>
      </rPr>
      <t xml:space="preserve"> เพื่อใช้ในการส่งเสริมสนับสนุนการเรียนรู้</t>
    </r>
  </si>
  <si>
    <r>
      <rPr>
        <b/>
        <sz val="14"/>
        <color theme="1"/>
        <rFont val="Angsana New"/>
        <family val="1"/>
      </rPr>
      <t>แก้ไขปัญหา</t>
    </r>
    <r>
      <rPr>
        <sz val="14"/>
        <color theme="1"/>
        <rFont val="Angsana New"/>
        <family val="1"/>
        <charset val="222"/>
      </rPr>
      <t>และพัฒนาคุณภาพผู้เรียน</t>
    </r>
  </si>
  <si>
    <t>2.2 ดำเนินการตามระบบดูแลช่วยเหลือผู้เรียน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</si>
  <si>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มีการใช้ข้อมูลสารสนเทศเกี่ยวกับผู้เรียนรายบุคคล</t>
    </r>
  </si>
  <si>
    <t>และประสานความร่วมมือกับผู้มีส่วนเกี่ยวข้อง เพื่อพัฒนา</t>
  </si>
  <si>
    <r>
      <t>และ</t>
    </r>
    <r>
      <rPr>
        <b/>
        <sz val="14"/>
        <color theme="1"/>
        <rFont val="Angsana New"/>
        <family val="1"/>
      </rPr>
      <t>แก้ไขปัญหาผู้เรียน</t>
    </r>
  </si>
  <si>
    <t>2.3 ปฏิบัติงานวิชาการ และงานอื่น ๆ ของสถานศึกษา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</si>
  <si>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ร่วมปฏิบัติงานทางวิชาการ และงานอื่น ๆ ของสถานศึกษา</t>
    </r>
  </si>
  <si>
    <t>เพื่อยกระดับคุณภาพการจัดการศึกษาของสถานศึกษา</t>
  </si>
  <si>
    <t>2.4 ประสานความร่วมมือกับผูเปกครอง ภาคีเครือข่าย</t>
  </si>
  <si>
    <t>และสถานประกอบการ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</si>
  <si>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ประสานความร่วมมือกับผู้ปกครอง ภาคเครือข่าย</t>
    </r>
  </si>
  <si>
    <r>
      <t>และหรือสถานประกอบการ เพื่อร่วมกัน</t>
    </r>
    <r>
      <rPr>
        <b/>
        <sz val="14"/>
        <color theme="1"/>
        <rFont val="Angsana New"/>
        <family val="1"/>
      </rPr>
      <t>แก้ไขปัญหา</t>
    </r>
    <r>
      <rPr>
        <sz val="14"/>
        <color theme="1"/>
        <rFont val="Angsana New"/>
        <family val="1"/>
        <charset val="222"/>
      </rPr>
      <t>และพัฒนา</t>
    </r>
  </si>
  <si>
    <t>ผู้เรียน</t>
  </si>
  <si>
    <t>3. ด้านการพัฒนาตนเองและวิชาชีพ</t>
  </si>
  <si>
    <t>3.1 พัฒนาตนเองอย่างเป็นระบบและต่อเนื่อง</t>
  </si>
  <si>
    <r>
      <rPr>
        <sz val="14"/>
        <color theme="1"/>
        <rFont val="Wingdings"/>
        <charset val="2"/>
      </rPr>
      <t>s</t>
    </r>
    <r>
      <rPr>
        <sz val="14"/>
        <color theme="1"/>
        <rFont val="Angsana New"/>
        <family val="1"/>
      </rPr>
      <t xml:space="preserve"> มีการพัฒนาตนเองอย่างเป็นระบบและต่อเนื่อง เพื่อให้มี</t>
    </r>
  </si>
  <si>
    <t>ความรู้ ความสามารถ ทักษะ โดยเฉพาะอย่างยิ่งการใช้ภาษาไทย</t>
  </si>
  <si>
    <t>และภาษาอังกฤษเพื่อการสื่อสาร และการใช้เทคโนโลยีดิจิทัล</t>
  </si>
  <si>
    <t>เพื่อการศึกษา สมรรถนะวิชาชีพครูและความรอบรู้ในเนื้อหาวิชา</t>
  </si>
  <si>
    <t>และวิธีการสอน และนำผลการพัฒนาตนเองและพัฒนาวิชาชีพ</t>
  </si>
  <si>
    <t>มาใช้ในการจัดการเรียนรู้ที่มีผลต่อคุณภาพผู้เรียน</t>
  </si>
  <si>
    <t>3.2 มีส่วนร่วมในการแลกเปลี่ยนเรียนรู้ทางวิชาชีพ</t>
  </si>
  <si>
    <r>
      <t>เพื่อ</t>
    </r>
    <r>
      <rPr>
        <b/>
        <sz val="14"/>
        <color theme="1"/>
        <rFont val="Angsana New"/>
        <family val="1"/>
      </rPr>
      <t>แก้ไขปัญหา</t>
    </r>
    <r>
      <rPr>
        <sz val="14"/>
        <color theme="1"/>
        <rFont val="Angsana New"/>
        <family val="1"/>
        <charset val="222"/>
      </rPr>
      <t>และพัฒนาการจัดการเรียนรู้</t>
    </r>
  </si>
  <si>
    <t>3.3 นำความรู้ ความสามารถ ทักษะที่ได้จากการพัฒนาตนเอง</t>
  </si>
  <si>
    <t>และวิชาชีพมาใช้ในการพัฒนาการจัดการเรียนรู้ การพัฒนา</t>
  </si>
  <si>
    <t>คุณภาพผู้เรียน และการพัฒนานวัตกรรมการจัดการเรียนรู้</t>
  </si>
  <si>
    <t>ที่มีผลต่อคุณภาพผู้เรียน</t>
  </si>
  <si>
    <t>ส่วนที่ 2 ข้อตกลงในการพัฒนางานที่เสนอเป็นประเด็นท้าทายในการพัฒนาผลลัพธ์การเรียนรู้ของผู้เรียน (40 คะแนน)</t>
  </si>
  <si>
    <t>1. วิธีดำเนินการ (20 คะแนน)</t>
  </si>
  <si>
    <t>พิจารณาจากการดำเนินการที่ถูกต้อง ครบถ้วน เป็นไปตาม</t>
  </si>
  <si>
    <t>ระยะเวลาที่กำหนดไว้ในข้อตกลง และสะท้อนให้เห็นถึงระดับ</t>
  </si>
  <si>
    <t>การปฏิบัติที่คาดหวังตามตำแหน่งและวิทยฐานะ</t>
  </si>
  <si>
    <t>2. ผลลัพธ์การเรียนรู้ของผู้เรียนที่คาดหวัง (20 คะแนน)</t>
  </si>
  <si>
    <t>2.1 เชิงปริมาณ (10 คะแนน)</t>
  </si>
  <si>
    <t>พิจารณาจากการบรรลุเป้าหมายเชิงปริมาณได้ครบถ้วน</t>
  </si>
  <si>
    <t>ตามข้อตกลง และมีความถูกต้อง เชื่อถือได้</t>
  </si>
  <si>
    <t>2.2 เชิงคุณภาพ (10 คะแนน)</t>
  </si>
  <si>
    <t>พิจารณาจากการบรรลุเป้าหมายเชิงคุณภาพได้ครบถ้วน</t>
  </si>
  <si>
    <t>ถูกต้อง เชื่อถือได้ และปรากฎผลต่อคุณภาพผู้เรียนได้ตามข้อตกลง</t>
  </si>
  <si>
    <t>รวม</t>
  </si>
  <si>
    <t>ส่วน 1</t>
  </si>
  <si>
    <t>ส่วน 2</t>
  </si>
  <si>
    <t>(ลงชื่อ)........................................................กรรมการผู้ประเมิน</t>
  </si>
  <si>
    <t>สรุปข้อสังเกตเกี่ยวกับ จุดเด่น จุดที่ควรพัฒนา และข้อคิดเห็น</t>
  </si>
  <si>
    <t>ราย</t>
  </si>
  <si>
    <t>1. จุดเด่น</t>
  </si>
  <si>
    <t>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</si>
  <si>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</t>
  </si>
  <si>
    <t>2. จุดที่ควรพัฒนา</t>
  </si>
  <si>
    <t>3. ข้อคิดเห็น</t>
  </si>
  <si>
    <t>สำหรับกรรมการประเมิน PA</t>
  </si>
  <si>
    <t>PA 3/ส</t>
  </si>
  <si>
    <t>แบบสรุปผลการประเมินการพัฒนางานตามข้อตกลง (PA)</t>
  </si>
  <si>
    <t>สำหรับข้าราชการครูและบุคลากรทางการศึกษา ตำแหน่งครู</t>
  </si>
  <si>
    <t>ภาระงาน</t>
  </si>
  <si>
    <t>การประเมินข้อตกลง</t>
  </si>
  <si>
    <t>คะแนนเต็ม</t>
  </si>
  <si>
    <t>คนที่ 1</t>
  </si>
  <si>
    <t>คนที่ 2</t>
  </si>
  <si>
    <t>คนที่ 3</t>
  </si>
  <si>
    <t>ในการพัฒนางาน</t>
  </si>
  <si>
    <r>
      <rPr>
        <u/>
        <sz val="14"/>
        <color theme="1"/>
        <rFont val="Angsana New"/>
        <family val="1"/>
      </rPr>
      <t>ส่วนที่ 1</t>
    </r>
    <r>
      <rPr>
        <sz val="14"/>
        <color theme="1"/>
        <rFont val="Angsana New"/>
        <family val="1"/>
      </rPr>
      <t xml:space="preserve"> ข้อตกลงในการพัฒนางาน</t>
    </r>
  </si>
  <si>
    <t>เกณฑ์ผ่านต้องได้คะแนนจากกรรมการแต่ละคนไม่ต่ำกว่าร้อยละ 70</t>
  </si>
  <si>
    <t>ตามมาตรฐานตำแหน่ง</t>
  </si>
  <si>
    <r>
      <rPr>
        <u/>
        <sz val="14"/>
        <color theme="1"/>
        <rFont val="Angsana New"/>
        <family val="1"/>
      </rPr>
      <t>ส่วนที่ 2</t>
    </r>
    <r>
      <rPr>
        <sz val="14"/>
        <color theme="1"/>
        <rFont val="Angsana New"/>
        <family val="1"/>
      </rPr>
      <t xml:space="preserve"> ข้อตกลงในการพัฒนางาน</t>
    </r>
  </si>
  <si>
    <t>ที่เสนอเป็นประเด็นท้าทายในการพัฒนา</t>
  </si>
  <si>
    <t>สรุป</t>
  </si>
  <si>
    <t>ผลลัพธ์การเรียนรู้ของผู้เรียน</t>
  </si>
  <si>
    <t>สรุปผลการประเมินทั้ง 2 ส่วน จากกรรมการ 3 คน</t>
  </si>
  <si>
    <t>(ลงชื่อ)........................................................ประธานกรรมการผู้ประเมิน</t>
  </si>
  <si>
    <t>(ลงชื่อ)...................................กรรมการผู้ประเมิน</t>
  </si>
  <si>
    <t>(ลงชื่อ)..........................................กรรมการผู้ประเมิน</t>
  </si>
  <si>
    <t>รายการเลือก</t>
  </si>
  <si>
    <t>อันดับเงินเดือน</t>
  </si>
  <si>
    <t>มกราคม</t>
  </si>
  <si>
    <t>นาย</t>
  </si>
  <si>
    <t>กุมภาพันธ์</t>
  </si>
  <si>
    <t>นาง</t>
  </si>
  <si>
    <t>มีนาคม</t>
  </si>
  <si>
    <t>นางสาว</t>
  </si>
  <si>
    <t>เมษายน</t>
  </si>
  <si>
    <t>พฤษภาคม</t>
  </si>
  <si>
    <t>มิถุนายน</t>
  </si>
  <si>
    <t>กรกฎาคม</t>
  </si>
  <si>
    <t>สิงหาคม</t>
  </si>
  <si>
    <t>พฤศจิกายน</t>
  </si>
  <si>
    <t>ธันวาคม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</si>
</sst>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  <charset val="222"/>
    </font>
    <font>
      <sz val="14"/>
      <color theme="1"/>
      <name val="Wingdings"/>
      <charset val="2"/>
    </font>
    <font>
      <sz val="14"/>
      <color theme="1"/>
      <name val="Angsana New"/>
      <family val="1"/>
    </font>
    <font>
      <b/>
      <sz val="14"/>
      <color theme="1"/>
      <name val="Angsana New"/>
      <family val="1"/>
      <charset val="222"/>
    </font>
    <font>
      <b/>
      <sz val="14"/>
      <color theme="1"/>
      <name val="Angsana New"/>
      <family val="1"/>
    </font>
    <font>
      <b/>
      <sz val="15"/>
      <color theme="1"/>
      <name val="Angsana New"/>
      <family val="1"/>
    </font>
    <font>
      <sz val="15"/>
      <color theme="1"/>
      <name val="Angsana New"/>
      <family val="1"/>
      <charset val="222"/>
    </font>
    <font>
      <b/>
      <i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1"/>
      <color theme="1"/>
      <name val="Wingdings"/>
      <charset val="2"/>
    </font>
    <font>
      <b/>
      <sz val="18"/>
      <color theme="1"/>
      <name val="Angsana New"/>
      <family val="1"/>
    </font>
    <font>
      <b/>
      <sz val="28"/>
      <color theme="1"/>
      <name val="Angsana New"/>
      <family val="1"/>
    </font>
    <font>
      <sz val="8"/>
      <name val="Tahoma"/>
      <family val="2"/>
      <charset val="222"/>
      <scheme val="minor"/>
    </font>
    <font>
      <sz val="15"/>
      <color theme="1"/>
      <name val="Angsana New"/>
      <family val="1"/>
    </font>
    <font>
      <b/>
      <sz val="15"/>
      <color theme="0"/>
      <name val="Angsana New"/>
      <family val="1"/>
    </font>
    <font>
      <b/>
      <sz val="25"/>
      <color theme="1"/>
      <name val="Angsana New"/>
      <family val="1"/>
    </font>
    <font>
      <sz val="14"/>
      <color theme="1"/>
      <name val="Angsana New"/>
      <family val="1"/>
      <charset val="2"/>
    </font>
    <font>
      <u/>
      <sz val="14"/>
      <color theme="1"/>
      <name val="Angsana New"/>
      <family val="1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3915B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2DDB1"/>
        <bgColor indexed="64"/>
      </patternFill>
    </fill>
    <fill>
      <patternFill patternType="solid">
        <fgColor rgb="FFFFE69F"/>
        <bgColor indexed="64"/>
      </patternFill>
    </fill>
    <fill>
      <patternFill patternType="solid">
        <fgColor rgb="FF91BCE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13" fillId="0" borderId="0" xfId="0" applyFont="1"/>
    <xf numFmtId="0" fontId="17" fillId="3" borderId="0" xfId="0" applyFont="1" applyFill="1"/>
    <xf numFmtId="0" fontId="17" fillId="4" borderId="0" xfId="0" applyFont="1" applyFill="1"/>
    <xf numFmtId="0" fontId="9" fillId="4" borderId="0" xfId="0" applyFont="1" applyFill="1" applyAlignment="1">
      <alignment horizontal="right"/>
    </xf>
    <xf numFmtId="0" fontId="17" fillId="5" borderId="0" xfId="0" applyFont="1" applyFill="1"/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9" fillId="7" borderId="0" xfId="0" applyFont="1" applyFill="1"/>
    <xf numFmtId="0" fontId="17" fillId="7" borderId="0" xfId="0" applyFont="1" applyFill="1"/>
    <xf numFmtId="0" fontId="9" fillId="8" borderId="0" xfId="0" applyFont="1" applyFill="1"/>
    <xf numFmtId="0" fontId="17" fillId="8" borderId="0" xfId="0" applyFont="1" applyFill="1"/>
    <xf numFmtId="0" fontId="9" fillId="9" borderId="0" xfId="0" applyFont="1" applyFill="1"/>
    <xf numFmtId="0" fontId="17" fillId="9" borderId="0" xfId="0" applyFont="1" applyFill="1"/>
    <xf numFmtId="0" fontId="9" fillId="10" borderId="0" xfId="0" applyFont="1" applyFill="1"/>
    <xf numFmtId="0" fontId="17" fillId="10" borderId="0" xfId="0" applyFont="1" applyFill="1"/>
    <xf numFmtId="0" fontId="17" fillId="11" borderId="0" xfId="0" applyFont="1" applyFill="1"/>
    <xf numFmtId="0" fontId="9" fillId="11" borderId="0" xfId="0" applyFont="1" applyFill="1" applyAlignment="1">
      <alignment horizontal="right"/>
    </xf>
    <xf numFmtId="0" fontId="9" fillId="7" borderId="0" xfId="0" applyFont="1" applyFill="1" applyAlignment="1">
      <alignment horizontal="right"/>
    </xf>
    <xf numFmtId="0" fontId="9" fillId="12" borderId="0" xfId="0" applyFont="1" applyFill="1"/>
    <xf numFmtId="0" fontId="17" fillId="12" borderId="0" xfId="0" applyFont="1" applyFill="1"/>
    <xf numFmtId="0" fontId="9" fillId="13" borderId="0" xfId="0" applyFont="1" applyFill="1"/>
    <xf numFmtId="0" fontId="17" fillId="13" borderId="0" xfId="0" applyFont="1" applyFill="1"/>
    <xf numFmtId="0" fontId="9" fillId="14" borderId="0" xfId="0" applyFont="1" applyFill="1"/>
    <xf numFmtId="0" fontId="17" fillId="14" borderId="0" xfId="0" applyFont="1" applyFill="1"/>
    <xf numFmtId="0" fontId="18" fillId="15" borderId="0" xfId="0" applyFont="1" applyFill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164" fontId="10" fillId="3" borderId="0" xfId="0" applyNumberFormat="1" applyFont="1" applyFill="1" applyAlignment="1" applyProtection="1">
      <alignment shrinkToFit="1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6" fillId="3" borderId="2" xfId="0" applyFont="1" applyFill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vertical="center" wrapText="1"/>
      <protection hidden="1"/>
    </xf>
    <xf numFmtId="0" fontId="6" fillId="3" borderId="8" xfId="0" applyFont="1" applyFill="1" applyBorder="1" applyAlignment="1" applyProtection="1">
      <alignment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6" fillId="3" borderId="17" xfId="0" applyFont="1" applyFill="1" applyBorder="1" applyAlignment="1" applyProtection="1">
      <alignment shrinkToFit="1"/>
      <protection hidden="1"/>
    </xf>
    <xf numFmtId="164" fontId="10" fillId="3" borderId="0" xfId="0" applyNumberFormat="1" applyFont="1" applyFill="1" applyAlignment="1" applyProtection="1">
      <alignment horizontal="center" shrinkToFi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Protection="1">
      <protection hidden="1"/>
    </xf>
    <xf numFmtId="0" fontId="4" fillId="2" borderId="14" xfId="0" applyFont="1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4" fillId="3" borderId="10" xfId="0" applyFont="1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11" xfId="0" applyFont="1" applyFill="1" applyBorder="1" applyProtection="1">
      <protection hidden="1"/>
    </xf>
    <xf numFmtId="0" fontId="7" fillId="3" borderId="5" xfId="0" applyFont="1" applyFill="1" applyBorder="1" applyProtection="1">
      <protection hidden="1"/>
    </xf>
    <xf numFmtId="0" fontId="8" fillId="3" borderId="5" xfId="0" applyFont="1" applyFill="1" applyBorder="1" applyProtection="1">
      <protection hidden="1"/>
    </xf>
    <xf numFmtId="0" fontId="4" fillId="3" borderId="7" xfId="0" applyFont="1" applyFill="1" applyBorder="1" applyProtection="1">
      <protection hidden="1"/>
    </xf>
    <xf numFmtId="0" fontId="4" fillId="3" borderId="8" xfId="0" applyFont="1" applyFill="1" applyBorder="1" applyProtection="1">
      <protection hidden="1"/>
    </xf>
    <xf numFmtId="0" fontId="4" fillId="3" borderId="12" xfId="0" applyFont="1" applyFill="1" applyBorder="1" applyProtection="1"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Protection="1">
      <protection hidden="1"/>
    </xf>
    <xf numFmtId="0" fontId="4" fillId="3" borderId="2" xfId="0" applyFont="1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0" fontId="6" fillId="3" borderId="5" xfId="0" applyFont="1" applyFill="1" applyBorder="1" applyProtection="1">
      <protection hidden="1"/>
    </xf>
    <xf numFmtId="0" fontId="8" fillId="3" borderId="7" xfId="0" applyFont="1" applyFill="1" applyBorder="1" applyProtection="1">
      <protection hidden="1"/>
    </xf>
    <xf numFmtId="0" fontId="4" fillId="3" borderId="9" xfId="0" applyFont="1" applyFill="1" applyBorder="1" applyProtection="1"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8" fillId="2" borderId="5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10" xfId="0" applyFont="1" applyFill="1" applyBorder="1" applyProtection="1">
      <protection hidden="1"/>
    </xf>
    <xf numFmtId="0" fontId="8" fillId="2" borderId="14" xfId="0" applyFont="1" applyFill="1" applyBorder="1" applyProtection="1">
      <protection hidden="1"/>
    </xf>
    <xf numFmtId="0" fontId="8" fillId="2" borderId="1" xfId="0" applyFont="1" applyFill="1" applyBorder="1" applyProtection="1">
      <protection hidden="1"/>
    </xf>
    <xf numFmtId="0" fontId="8" fillId="2" borderId="15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17" fillId="17" borderId="0" xfId="0" applyFont="1" applyFill="1"/>
    <xf numFmtId="0" fontId="9" fillId="3" borderId="0" xfId="0" applyFont="1" applyFill="1"/>
    <xf numFmtId="0" fontId="9" fillId="6" borderId="0" xfId="0" applyFont="1" applyFill="1"/>
    <xf numFmtId="0" fontId="0" fillId="6" borderId="0" xfId="0" applyFill="1"/>
    <xf numFmtId="0" fontId="17" fillId="3" borderId="0" xfId="0" applyFont="1" applyFill="1" applyAlignment="1" applyProtection="1">
      <alignment horizontal="left"/>
      <protection locked="0" hidden="1"/>
    </xf>
    <xf numFmtId="0" fontId="17" fillId="3" borderId="0" xfId="0" applyFont="1" applyFill="1" applyProtection="1">
      <protection locked="0" hidden="1"/>
    </xf>
    <xf numFmtId="0" fontId="19" fillId="3" borderId="1" xfId="0" applyFont="1" applyFill="1" applyBorder="1" applyAlignment="1" applyProtection="1">
      <alignment horizontal="center" vertical="center"/>
      <protection locked="0" hidden="1"/>
    </xf>
    <xf numFmtId="0" fontId="17" fillId="7" borderId="0" xfId="0" applyFont="1" applyFill="1" applyProtection="1">
      <protection locked="0" hidden="1"/>
    </xf>
    <xf numFmtId="0" fontId="17" fillId="7" borderId="0" xfId="0" applyFont="1" applyFill="1" applyProtection="1">
      <protection hidden="1"/>
    </xf>
    <xf numFmtId="0" fontId="17" fillId="3" borderId="0" xfId="0" applyFont="1" applyFill="1" applyAlignment="1" applyProtection="1">
      <alignment horizontal="left"/>
      <protection hidden="1"/>
    </xf>
    <xf numFmtId="0" fontId="9" fillId="17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left" shrinkToFit="1"/>
      <protection locked="0" hidden="1"/>
    </xf>
    <xf numFmtId="0" fontId="17" fillId="3" borderId="0" xfId="0" applyFont="1" applyFill="1" applyAlignment="1" applyProtection="1">
      <alignment horizontal="left"/>
      <protection locked="0" hidden="1"/>
    </xf>
    <xf numFmtId="0" fontId="18" fillId="15" borderId="0" xfId="0" applyFont="1" applyFill="1" applyAlignment="1">
      <alignment horizontal="center"/>
    </xf>
    <xf numFmtId="164" fontId="17" fillId="3" borderId="0" xfId="1" applyFont="1" applyFill="1" applyAlignment="1" applyProtection="1">
      <alignment horizontal="center"/>
      <protection locked="0" hidden="1"/>
    </xf>
    <xf numFmtId="0" fontId="17" fillId="3" borderId="0" xfId="0" applyFont="1" applyFill="1" applyAlignment="1" applyProtection="1">
      <alignment shrinkToFit="1"/>
      <protection locked="0" hidden="1"/>
    </xf>
    <xf numFmtId="0" fontId="2" fillId="3" borderId="0" xfId="0" applyFont="1" applyFill="1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 shrinkToFit="1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center" shrinkToFit="1"/>
      <protection hidden="1"/>
    </xf>
    <xf numFmtId="0" fontId="15" fillId="3" borderId="10" xfId="0" applyFont="1" applyFill="1" applyBorder="1" applyAlignment="1" applyProtection="1">
      <alignment horizontal="center" vertical="center"/>
      <protection locked="0" hidden="1"/>
    </xf>
    <xf numFmtId="0" fontId="15" fillId="3" borderId="11" xfId="0" applyFont="1" applyFill="1" applyBorder="1" applyAlignment="1" applyProtection="1">
      <alignment horizontal="center" vertical="center"/>
      <protection locked="0" hidden="1"/>
    </xf>
    <xf numFmtId="0" fontId="15" fillId="3" borderId="12" xfId="0" applyFont="1" applyFill="1" applyBorder="1" applyAlignment="1" applyProtection="1">
      <alignment horizontal="center" vertical="center"/>
      <protection locked="0"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8" fillId="16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left" shrinkToFit="1"/>
      <protection hidden="1"/>
    </xf>
    <xf numFmtId="164" fontId="10" fillId="3" borderId="0" xfId="0" applyNumberFormat="1" applyFont="1" applyFill="1" applyAlignment="1" applyProtection="1">
      <alignment horizontal="center" shrinkToFit="1"/>
      <protection hidden="1"/>
    </xf>
    <xf numFmtId="0" fontId="8" fillId="7" borderId="0" xfId="0" applyFont="1" applyFill="1" applyAlignment="1" applyProtection="1">
      <alignment horizontal="center"/>
      <protection hidden="1"/>
    </xf>
    <xf numFmtId="0" fontId="8" fillId="12" borderId="0" xfId="0" applyFont="1" applyFill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 shrinkToFit="1"/>
      <protection hidden="1"/>
    </xf>
    <xf numFmtId="0" fontId="6" fillId="3" borderId="17" xfId="0" applyFont="1" applyFill="1" applyBorder="1" applyAlignment="1" applyProtection="1">
      <alignment horizontal="left" shrinkToFit="1"/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left" vertical="top" wrapText="1"/>
      <protection hidden="1"/>
    </xf>
    <xf numFmtId="0" fontId="6" fillId="3" borderId="11" xfId="0" applyFont="1" applyFill="1" applyBorder="1" applyAlignment="1" applyProtection="1">
      <alignment horizontal="left" vertical="top" wrapText="1"/>
      <protection hidden="1"/>
    </xf>
    <xf numFmtId="0" fontId="6" fillId="3" borderId="12" xfId="0" applyFont="1" applyFill="1" applyBorder="1" applyAlignment="1" applyProtection="1">
      <alignment horizontal="left" vertical="top" wrapText="1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DDB1"/>
      <color rgb="FF91BCE3"/>
      <color rgb="FFFFE69F"/>
      <color rgb="FF82B7E2"/>
      <color rgb="FFF39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www.facebook.com/saystorymedia" TargetMode="External"/><Relationship Id="rId6" Type="http://schemas.openxmlformats.org/officeDocument/2006/relationships/image" Target="../media/image4.tmp"/><Relationship Id="rId5" Type="http://schemas.openxmlformats.org/officeDocument/2006/relationships/image" Target="../media/image3.jpeg"/><Relationship Id="rId4" Type="http://schemas.openxmlformats.org/officeDocument/2006/relationships/hyperlink" Target="https://www.youtube.com/channel/UCndGqaAp4Z7N3tlvJE578mw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84044</xdr:colOff>
      <xdr:row>14</xdr:row>
      <xdr:rowOff>84044</xdr:rowOff>
    </xdr:from>
    <xdr:to>
      <xdr:col>20</xdr:col>
      <xdr:colOff>104231</xdr:colOff>
      <xdr:row>20</xdr:row>
      <xdr:rowOff>112059</xdr:rowOff>
    </xdr:to>
    <xdr:pic>
      <xdr:nvPicPr>
        <xdr:cNvPr id="2" name="รูปภาพ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AD4B2A-4783-48CF-84A0-DE77AD2FC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79" y="3399118"/>
          <a:ext cx="1383570" cy="1410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504265</xdr:colOff>
      <xdr:row>14</xdr:row>
      <xdr:rowOff>84045</xdr:rowOff>
    </xdr:from>
    <xdr:to>
      <xdr:col>17</xdr:col>
      <xdr:colOff>644338</xdr:colOff>
      <xdr:row>20</xdr:row>
      <xdr:rowOff>123061</xdr:rowOff>
    </xdr:to>
    <xdr:pic>
      <xdr:nvPicPr>
        <xdr:cNvPr id="3" name="รูปภาพ 2" descr="No photo description available.">
          <a:extLst>
            <a:ext uri="{FF2B5EF4-FFF2-40B4-BE49-F238E27FC236}">
              <a16:creationId xmlns:a16="http://schemas.microsoft.com/office/drawing/2014/main" id="{53D30F31-4109-49EA-96AE-DAE5F2D8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9927" y="3399119"/>
          <a:ext cx="1503455" cy="142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102721</xdr:colOff>
      <xdr:row>20</xdr:row>
      <xdr:rowOff>168089</xdr:rowOff>
    </xdr:from>
    <xdr:to>
      <xdr:col>20</xdr:col>
      <xdr:colOff>141235</xdr:colOff>
      <xdr:row>26</xdr:row>
      <xdr:rowOff>214780</xdr:rowOff>
    </xdr:to>
    <xdr:pic>
      <xdr:nvPicPr>
        <xdr:cNvPr id="5" name="รูปภาพ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BF0710-76EF-451A-87D0-C97A4AC4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3456" y="4865221"/>
          <a:ext cx="1401897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522940</xdr:colOff>
      <xdr:row>21</xdr:row>
      <xdr:rowOff>37353</xdr:rowOff>
    </xdr:from>
    <xdr:to>
      <xdr:col>17</xdr:col>
      <xdr:colOff>661139</xdr:colOff>
      <xdr:row>26</xdr:row>
      <xdr:rowOff>102720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E63EF1B3-32AD-44C8-A14A-CDC49CEC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8602" y="4986618"/>
          <a:ext cx="1501581" cy="1195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38100</xdr:rowOff>
    </xdr:from>
    <xdr:to>
      <xdr:col>8</xdr:col>
      <xdr:colOff>200025</xdr:colOff>
      <xdr:row>14</xdr:row>
      <xdr:rowOff>209550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E18683F-0562-40CB-A2F3-938B21C8EC36}"/>
            </a:ext>
          </a:extLst>
        </xdr:cNvPr>
        <xdr:cNvSpPr/>
      </xdr:nvSpPr>
      <xdr:spPr>
        <a:xfrm>
          <a:off x="2143125" y="341947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28575</xdr:colOff>
      <xdr:row>14</xdr:row>
      <xdr:rowOff>38100</xdr:rowOff>
    </xdr:from>
    <xdr:to>
      <xdr:col>12</xdr:col>
      <xdr:colOff>190500</xdr:colOff>
      <xdr:row>14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7838F79A-7DFA-4016-848A-33160484D330}"/>
            </a:ext>
          </a:extLst>
        </xdr:cNvPr>
        <xdr:cNvSpPr/>
      </xdr:nvSpPr>
      <xdr:spPr>
        <a:xfrm>
          <a:off x="4438650" y="341947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39</xdr:col>
      <xdr:colOff>38100</xdr:colOff>
      <xdr:row>14</xdr:row>
      <xdr:rowOff>38100</xdr:rowOff>
    </xdr:from>
    <xdr:to>
      <xdr:col>39</xdr:col>
      <xdr:colOff>200025</xdr:colOff>
      <xdr:row>14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76EEBD84-BE48-45DD-8188-A74AD0DB97A0}"/>
            </a:ext>
          </a:extLst>
        </xdr:cNvPr>
        <xdr:cNvSpPr/>
      </xdr:nvSpPr>
      <xdr:spPr>
        <a:xfrm>
          <a:off x="1861457" y="319495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43</xdr:col>
      <xdr:colOff>28575</xdr:colOff>
      <xdr:row>14</xdr:row>
      <xdr:rowOff>38100</xdr:rowOff>
    </xdr:from>
    <xdr:to>
      <xdr:col>43</xdr:col>
      <xdr:colOff>190500</xdr:colOff>
      <xdr:row>14</xdr:row>
      <xdr:rowOff>209550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51C42101-423B-461A-846D-4AFEF091FE09}"/>
            </a:ext>
          </a:extLst>
        </xdr:cNvPr>
        <xdr:cNvSpPr/>
      </xdr:nvSpPr>
      <xdr:spPr>
        <a:xfrm>
          <a:off x="3580039" y="319495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70</xdr:col>
      <xdr:colOff>38100</xdr:colOff>
      <xdr:row>14</xdr:row>
      <xdr:rowOff>38100</xdr:rowOff>
    </xdr:from>
    <xdr:to>
      <xdr:col>70</xdr:col>
      <xdr:colOff>200025</xdr:colOff>
      <xdr:row>14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E795B97A-731B-45F8-97C9-F28A48E4CA57}"/>
            </a:ext>
          </a:extLst>
        </xdr:cNvPr>
        <xdr:cNvSpPr/>
      </xdr:nvSpPr>
      <xdr:spPr>
        <a:xfrm>
          <a:off x="1861457" y="319495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74</xdr:col>
      <xdr:colOff>28575</xdr:colOff>
      <xdr:row>14</xdr:row>
      <xdr:rowOff>38100</xdr:rowOff>
    </xdr:from>
    <xdr:to>
      <xdr:col>74</xdr:col>
      <xdr:colOff>190500</xdr:colOff>
      <xdr:row>14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C3880E0D-A965-469E-A03D-9A43317F4A38}"/>
            </a:ext>
          </a:extLst>
        </xdr:cNvPr>
        <xdr:cNvSpPr/>
      </xdr:nvSpPr>
      <xdr:spPr>
        <a:xfrm>
          <a:off x="3580039" y="3194957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38100</xdr:rowOff>
    </xdr:from>
    <xdr:to>
      <xdr:col>4</xdr:col>
      <xdr:colOff>200025</xdr:colOff>
      <xdr:row>14</xdr:row>
      <xdr:rowOff>209550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AE366CE-22FF-4678-B8F9-FE56D5D2723B}"/>
            </a:ext>
          </a:extLst>
        </xdr:cNvPr>
        <xdr:cNvSpPr/>
      </xdr:nvSpPr>
      <xdr:spPr>
        <a:xfrm>
          <a:off x="1876425" y="317182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28575</xdr:colOff>
      <xdr:row>14</xdr:row>
      <xdr:rowOff>38100</xdr:rowOff>
    </xdr:from>
    <xdr:to>
      <xdr:col>8</xdr:col>
      <xdr:colOff>190500</xdr:colOff>
      <xdr:row>14</xdr:row>
      <xdr:rowOff>209550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1E4834C3-7FA5-4B37-83E7-3A49924D8895}"/>
            </a:ext>
          </a:extLst>
        </xdr:cNvPr>
        <xdr:cNvSpPr/>
      </xdr:nvSpPr>
      <xdr:spPr>
        <a:xfrm>
          <a:off x="3581400" y="3171825"/>
          <a:ext cx="16192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23422</xdr:colOff>
      <xdr:row>27</xdr:row>
      <xdr:rowOff>15615</xdr:rowOff>
    </xdr:from>
    <xdr:to>
      <xdr:col>10</xdr:col>
      <xdr:colOff>218606</xdr:colOff>
      <xdr:row>27</xdr:row>
      <xdr:rowOff>210799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F3011C8F-FC99-488A-BAEE-6540C7FB9ECE}"/>
            </a:ext>
          </a:extLst>
        </xdr:cNvPr>
        <xdr:cNvSpPr/>
      </xdr:nvSpPr>
      <xdr:spPr>
        <a:xfrm>
          <a:off x="2919959" y="5980451"/>
          <a:ext cx="195184" cy="1951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35290</xdr:colOff>
      <xdr:row>27</xdr:row>
      <xdr:rowOff>19675</xdr:rowOff>
    </xdr:from>
    <xdr:to>
      <xdr:col>12</xdr:col>
      <xdr:colOff>230474</xdr:colOff>
      <xdr:row>27</xdr:row>
      <xdr:rowOff>214859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8365AA59-7FE7-4A4D-B6DE-62033504A5CD}"/>
            </a:ext>
          </a:extLst>
        </xdr:cNvPr>
        <xdr:cNvSpPr/>
      </xdr:nvSpPr>
      <xdr:spPr>
        <a:xfrm>
          <a:off x="4266888" y="5984511"/>
          <a:ext cx="195184" cy="19518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12</xdr:col>
      <xdr:colOff>429405</xdr:colOff>
      <xdr:row>1</xdr:row>
      <xdr:rowOff>218606</xdr:rowOff>
    </xdr:from>
    <xdr:ext cx="1569660" cy="334900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389ABCA5-AC57-432A-9D2E-C1EF27904EB3}"/>
            </a:ext>
          </a:extLst>
        </xdr:cNvPr>
        <xdr:cNvSpPr txBox="1"/>
      </xdr:nvSpPr>
      <xdr:spPr>
        <a:xfrm>
          <a:off x="4856188" y="484057"/>
          <a:ext cx="1569660" cy="334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สำหรับกรรมการประเมิน 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PA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BD74-8D78-4A2F-8CB3-5D4A471C9C21}">
  <sheetPr>
    <tabColor rgb="FFFF0000"/>
  </sheetPr>
  <dimension ref="A1:Z67"/>
  <sheetViews>
    <sheetView tabSelected="1" zoomScale="102" workbookViewId="0">
      <selection activeCell="F3" sqref="F3"/>
    </sheetView>
  </sheetViews>
  <sheetFormatPr defaultColWidth="0" defaultRowHeight="21.75" zeroHeight="1"/>
  <cols>
    <col min="1" max="1" width="2.75" style="2" customWidth="1"/>
    <col min="2" max="2" width="7.5" style="2" customWidth="1"/>
    <col min="3" max="4" width="1.625" style="2" customWidth="1"/>
    <col min="5" max="5" width="2.375" style="2" customWidth="1"/>
    <col min="6" max="7" width="9" style="2" customWidth="1"/>
    <col min="8" max="8" width="1.625" style="2" customWidth="1"/>
    <col min="9" max="13" width="9" style="2" customWidth="1"/>
    <col min="14" max="14" width="2.75" style="2" customWidth="1"/>
    <col min="15" max="22" width="9" style="2" customWidth="1"/>
    <col min="23" max="16384" width="9" style="2" hidden="1"/>
  </cols>
  <sheetData>
    <row r="1" spans="1:26" ht="13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6" ht="20.100000000000001" customHeight="1">
      <c r="A2" s="6"/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29"/>
      <c r="N2" s="6"/>
      <c r="O2" s="6"/>
      <c r="P2" s="6"/>
      <c r="Q2" s="6"/>
      <c r="R2" s="6"/>
      <c r="S2" s="6"/>
      <c r="T2" s="6"/>
      <c r="U2" s="6"/>
      <c r="V2" s="6"/>
    </row>
    <row r="3" spans="1:26" ht="20.100000000000001" customHeight="1">
      <c r="A3" s="6"/>
      <c r="B3" s="8" t="s">
        <v>1</v>
      </c>
      <c r="C3" s="5"/>
      <c r="D3" s="5"/>
      <c r="E3" s="5"/>
      <c r="F3" s="104">
        <v>2565</v>
      </c>
      <c r="G3" s="5"/>
      <c r="H3" s="5"/>
      <c r="I3" s="5"/>
      <c r="J3" s="5"/>
      <c r="K3" s="5"/>
      <c r="L3" s="5"/>
      <c r="M3" s="5"/>
      <c r="N3" s="6"/>
      <c r="O3" s="6"/>
      <c r="P3" s="110" t="s">
        <v>2</v>
      </c>
      <c r="Q3" s="110"/>
      <c r="R3" s="110"/>
      <c r="S3" s="110"/>
      <c r="T3" s="110"/>
      <c r="U3" s="110"/>
      <c r="V3" s="6"/>
    </row>
    <row r="4" spans="1:26" ht="20.100000000000001" customHeight="1">
      <c r="A4" s="6"/>
      <c r="B4" s="9" t="s">
        <v>3</v>
      </c>
      <c r="C4" s="5"/>
      <c r="D4" s="5"/>
      <c r="E4" s="5"/>
      <c r="F4" s="5"/>
      <c r="G4" s="8" t="s">
        <v>4</v>
      </c>
      <c r="H4" s="5"/>
      <c r="I4" s="5"/>
      <c r="J4" s="5"/>
      <c r="K4" s="5"/>
      <c r="L4" s="5"/>
      <c r="M4" s="5"/>
      <c r="N4" s="6"/>
      <c r="O4" s="6"/>
      <c r="P4" s="2" t="s">
        <v>5</v>
      </c>
      <c r="V4" s="6"/>
    </row>
    <row r="5" spans="1:26" ht="20.100000000000001" customHeight="1">
      <c r="A5" s="6"/>
      <c r="B5" s="5"/>
      <c r="C5" s="8"/>
      <c r="D5" s="10" t="s">
        <v>6</v>
      </c>
      <c r="E5" s="11"/>
      <c r="F5" s="104">
        <v>1</v>
      </c>
      <c r="G5" s="10" t="s">
        <v>6</v>
      </c>
      <c r="H5" s="11"/>
      <c r="I5" s="104">
        <v>30</v>
      </c>
      <c r="J5" s="5"/>
      <c r="K5" s="5"/>
      <c r="L5" s="5"/>
      <c r="M5" s="5"/>
      <c r="N5" s="6"/>
      <c r="O5" s="6"/>
      <c r="P5" s="2" t="s">
        <v>7</v>
      </c>
      <c r="V5" s="6"/>
    </row>
    <row r="6" spans="1:26" ht="20.100000000000001" customHeight="1">
      <c r="A6" s="6"/>
      <c r="B6" s="5"/>
      <c r="C6" s="8"/>
      <c r="D6" s="10" t="s">
        <v>8</v>
      </c>
      <c r="E6" s="11"/>
      <c r="F6" s="104" t="s">
        <v>9</v>
      </c>
      <c r="G6" s="10" t="s">
        <v>8</v>
      </c>
      <c r="H6" s="11"/>
      <c r="I6" s="104" t="s">
        <v>10</v>
      </c>
      <c r="J6" s="5"/>
      <c r="K6" s="5"/>
      <c r="L6" s="5"/>
      <c r="M6" s="5"/>
      <c r="N6" s="6"/>
      <c r="O6" s="6"/>
      <c r="P6" s="2" t="s">
        <v>11</v>
      </c>
      <c r="V6" s="6"/>
    </row>
    <row r="7" spans="1:26" ht="20.100000000000001" customHeight="1">
      <c r="A7" s="6"/>
      <c r="B7" s="5"/>
      <c r="C7" s="8"/>
      <c r="D7" s="10" t="s">
        <v>12</v>
      </c>
      <c r="E7" s="11"/>
      <c r="F7" s="104">
        <v>2564</v>
      </c>
      <c r="G7" s="10" t="s">
        <v>12</v>
      </c>
      <c r="H7" s="11"/>
      <c r="I7" s="104">
        <v>2565</v>
      </c>
      <c r="J7" s="5"/>
      <c r="K7" s="5"/>
      <c r="L7" s="5"/>
      <c r="M7" s="5"/>
      <c r="N7" s="6"/>
      <c r="O7" s="6"/>
      <c r="P7" s="2" t="s">
        <v>13</v>
      </c>
      <c r="V7" s="6"/>
    </row>
    <row r="8" spans="1:26" ht="9.9499999999999993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6" ht="20.100000000000001" customHeight="1">
      <c r="A9" s="6"/>
      <c r="B9" s="14" t="s">
        <v>14</v>
      </c>
      <c r="C9" s="15"/>
      <c r="D9" s="15"/>
      <c r="E9" s="15"/>
      <c r="F9" s="15"/>
      <c r="G9" s="15"/>
      <c r="H9" s="15"/>
      <c r="I9" s="15"/>
      <c r="J9" s="15"/>
      <c r="K9" s="14" t="s">
        <v>15</v>
      </c>
      <c r="L9" s="15"/>
      <c r="M9" s="15"/>
      <c r="N9" s="6"/>
      <c r="O9" s="6"/>
      <c r="P9" s="110" t="s">
        <v>16</v>
      </c>
      <c r="Q9" s="110"/>
      <c r="R9" s="110"/>
      <c r="S9" s="110"/>
      <c r="T9" s="110"/>
      <c r="U9" s="110"/>
      <c r="V9" s="102"/>
      <c r="W9" s="101"/>
      <c r="X9" s="101"/>
      <c r="Y9" s="101"/>
      <c r="Z9" s="101"/>
    </row>
    <row r="10" spans="1:26" ht="20.100000000000001" customHeight="1">
      <c r="A10" s="6"/>
      <c r="B10" s="12" t="s">
        <v>17</v>
      </c>
      <c r="C10" s="13"/>
      <c r="D10" s="13"/>
      <c r="E10" s="112"/>
      <c r="F10" s="112"/>
      <c r="G10" s="108"/>
      <c r="H10" s="108"/>
      <c r="I10" s="108"/>
      <c r="J10" s="108"/>
      <c r="K10" s="106" t="s">
        <v>18</v>
      </c>
      <c r="L10" s="2" t="s">
        <v>19</v>
      </c>
      <c r="N10" s="6"/>
      <c r="O10" s="6"/>
      <c r="Q10" s="2" t="s">
        <v>20</v>
      </c>
      <c r="V10" s="6"/>
      <c r="W10" s="100"/>
      <c r="X10" s="100"/>
      <c r="Y10" s="100"/>
      <c r="Z10" s="100"/>
    </row>
    <row r="11" spans="1:26" ht="20.100000000000001" customHeight="1">
      <c r="A11" s="6"/>
      <c r="B11" s="12" t="s">
        <v>21</v>
      </c>
      <c r="C11" s="13"/>
      <c r="D11" s="13"/>
      <c r="E11" s="112"/>
      <c r="F11" s="112"/>
      <c r="G11" s="112"/>
      <c r="H11" s="112"/>
      <c r="I11" s="112"/>
      <c r="J11" s="107"/>
      <c r="K11" s="106"/>
      <c r="L11" s="2" t="s">
        <v>22</v>
      </c>
      <c r="N11" s="6"/>
      <c r="O11" s="6"/>
      <c r="Q11" s="2" t="s">
        <v>23</v>
      </c>
      <c r="V11" s="6"/>
      <c r="W11" s="100"/>
      <c r="X11" s="100"/>
      <c r="Y11" s="100"/>
      <c r="Z11" s="100"/>
    </row>
    <row r="12" spans="1:26" ht="20.100000000000001" customHeight="1">
      <c r="A12" s="6"/>
      <c r="B12" s="12" t="s">
        <v>24</v>
      </c>
      <c r="C12" s="13"/>
      <c r="D12" s="13"/>
      <c r="E12" s="112"/>
      <c r="F12" s="112"/>
      <c r="G12" s="112"/>
      <c r="H12" s="112"/>
      <c r="I12" s="112"/>
      <c r="J12" s="107"/>
      <c r="K12" s="13"/>
      <c r="L12" s="13"/>
      <c r="M12" s="13"/>
      <c r="N12" s="6"/>
      <c r="O12" s="6"/>
      <c r="Q12" s="2" t="s">
        <v>25</v>
      </c>
      <c r="V12" s="6"/>
      <c r="W12" s="100"/>
      <c r="X12" s="100"/>
      <c r="Y12" s="100"/>
      <c r="Z12" s="100"/>
    </row>
    <row r="13" spans="1:26" ht="20.100000000000001" customHeight="1">
      <c r="A13" s="6"/>
      <c r="B13" s="12" t="s">
        <v>26</v>
      </c>
      <c r="C13" s="13"/>
      <c r="D13" s="13"/>
      <c r="E13" s="112"/>
      <c r="F13" s="112"/>
      <c r="G13" s="112"/>
      <c r="H13" s="112"/>
      <c r="I13" s="112"/>
      <c r="J13" s="107"/>
      <c r="K13" s="13"/>
      <c r="L13" s="13"/>
      <c r="M13" s="13"/>
      <c r="N13" s="6"/>
      <c r="O13" s="6"/>
      <c r="Q13" s="2" t="s">
        <v>27</v>
      </c>
      <c r="V13" s="6"/>
      <c r="W13" s="100"/>
      <c r="X13" s="100"/>
      <c r="Y13" s="100"/>
      <c r="Z13" s="100"/>
    </row>
    <row r="14" spans="1:26" ht="20.100000000000001" customHeight="1">
      <c r="A14" s="6"/>
      <c r="B14" s="12" t="s">
        <v>28</v>
      </c>
      <c r="C14" s="13"/>
      <c r="D14" s="13"/>
      <c r="E14" s="112"/>
      <c r="F14" s="112"/>
      <c r="G14" s="112"/>
      <c r="H14" s="112"/>
      <c r="I14" s="112"/>
      <c r="J14" s="107"/>
      <c r="K14" s="13"/>
      <c r="L14" s="13"/>
      <c r="M14" s="13"/>
      <c r="N14" s="6"/>
      <c r="O14" s="6"/>
      <c r="P14"/>
      <c r="V14" s="6"/>
      <c r="W14" s="100"/>
      <c r="X14" s="100"/>
      <c r="Y14" s="100"/>
      <c r="Z14" s="100"/>
    </row>
    <row r="15" spans="1:26" ht="20.100000000000001" customHeight="1">
      <c r="A15" s="6"/>
      <c r="B15" s="12" t="s">
        <v>29</v>
      </c>
      <c r="C15" s="13"/>
      <c r="D15" s="13"/>
      <c r="E15" s="111"/>
      <c r="F15" s="111"/>
      <c r="G15" s="111"/>
      <c r="H15" s="111"/>
      <c r="I15" s="111"/>
      <c r="J15" s="107"/>
      <c r="K15" s="13"/>
      <c r="L15" s="13"/>
      <c r="M15" s="13"/>
      <c r="N15" s="6"/>
      <c r="O15" s="6"/>
      <c r="P15" s="6"/>
      <c r="Q15" s="6"/>
      <c r="R15" s="6"/>
      <c r="S15" s="6"/>
      <c r="T15" s="6"/>
      <c r="U15" s="6"/>
      <c r="V15" s="6"/>
    </row>
    <row r="16" spans="1:26" ht="20.100000000000001" customHeight="1">
      <c r="A16" s="6"/>
      <c r="B16" s="12" t="s">
        <v>30</v>
      </c>
      <c r="C16" s="13"/>
      <c r="D16" s="13"/>
      <c r="E16" s="13"/>
      <c r="F16" s="13"/>
      <c r="G16" s="105"/>
      <c r="H16" s="105"/>
      <c r="I16" s="13"/>
      <c r="J16" s="13"/>
      <c r="K16" s="13"/>
      <c r="L16" s="13"/>
      <c r="M16" s="13"/>
      <c r="N16" s="6"/>
      <c r="O16" s="6"/>
      <c r="P16" s="6"/>
      <c r="Q16" s="6"/>
      <c r="R16" s="6"/>
      <c r="S16" s="6"/>
      <c r="T16" s="6"/>
      <c r="U16" s="6"/>
      <c r="V16" s="6"/>
    </row>
    <row r="17" spans="1:22" ht="20.100000000000001" customHeight="1">
      <c r="A17" s="6"/>
      <c r="B17" s="12" t="s">
        <v>31</v>
      </c>
      <c r="C17" s="13"/>
      <c r="D17" s="13"/>
      <c r="E17" s="114"/>
      <c r="F17" s="114"/>
      <c r="G17" s="12" t="s">
        <v>32</v>
      </c>
      <c r="H17" s="13"/>
      <c r="I17" s="13"/>
      <c r="J17" s="13"/>
      <c r="K17" s="13"/>
      <c r="L17" s="13"/>
      <c r="M17" s="13"/>
      <c r="N17" s="6"/>
      <c r="O17" s="6"/>
      <c r="P17" s="6"/>
      <c r="Q17" s="6"/>
      <c r="R17" s="6"/>
      <c r="S17" s="6"/>
      <c r="T17" s="6"/>
      <c r="U17" s="6"/>
      <c r="V17" s="6"/>
    </row>
    <row r="18" spans="1:22" ht="9.9499999999999993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20.100000000000001" customHeight="1">
      <c r="A19" s="6"/>
      <c r="B19" s="16" t="s">
        <v>33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  <c r="O19" s="6"/>
      <c r="P19" s="6"/>
      <c r="Q19" s="6"/>
      <c r="R19" s="6"/>
      <c r="S19" s="6"/>
      <c r="T19" s="6"/>
      <c r="U19" s="6"/>
      <c r="V19" s="6"/>
    </row>
    <row r="20" spans="1:22" ht="20.100000000000001" customHeight="1">
      <c r="A20" s="6"/>
      <c r="B20" s="23" t="s">
        <v>34</v>
      </c>
      <c r="C20" s="24"/>
      <c r="D20" s="24"/>
      <c r="E20" s="24"/>
      <c r="F20" s="24"/>
      <c r="G20" s="25" t="s">
        <v>35</v>
      </c>
      <c r="H20" s="26"/>
      <c r="I20" s="26"/>
      <c r="J20" s="26"/>
      <c r="K20" s="27" t="s">
        <v>36</v>
      </c>
      <c r="L20" s="28"/>
      <c r="M20" s="28"/>
      <c r="N20" s="6"/>
      <c r="O20" s="6"/>
      <c r="P20" s="6"/>
      <c r="Q20" s="6"/>
      <c r="R20" s="6"/>
      <c r="S20" s="6"/>
      <c r="T20" s="6"/>
      <c r="U20" s="6"/>
      <c r="V20" s="6"/>
    </row>
    <row r="21" spans="1:22" ht="20.100000000000001" customHeight="1">
      <c r="A21" s="6"/>
      <c r="B21" s="21" t="s">
        <v>17</v>
      </c>
      <c r="C21" s="20"/>
      <c r="D21" s="156"/>
      <c r="E21" s="156"/>
      <c r="F21" s="156"/>
      <c r="G21" s="22" t="s">
        <v>17</v>
      </c>
      <c r="H21" s="13"/>
      <c r="I21" s="105"/>
      <c r="J21" s="109"/>
      <c r="K21" s="10" t="s">
        <v>17</v>
      </c>
      <c r="L21" s="104"/>
      <c r="M21" s="109"/>
      <c r="N21" s="7"/>
      <c r="O21" s="6"/>
      <c r="P21" s="6"/>
      <c r="Q21" s="6"/>
      <c r="R21" s="6"/>
      <c r="S21" s="6"/>
      <c r="T21" s="6"/>
      <c r="U21" s="6"/>
      <c r="V21" s="6"/>
    </row>
    <row r="22" spans="1:22" ht="20.100000000000001" customHeight="1">
      <c r="A22" s="6"/>
      <c r="B22" s="21" t="s">
        <v>21</v>
      </c>
      <c r="C22" s="20"/>
      <c r="D22" s="156"/>
      <c r="E22" s="156"/>
      <c r="F22" s="156"/>
      <c r="G22" s="22" t="s">
        <v>21</v>
      </c>
      <c r="H22" s="13"/>
      <c r="I22" s="112"/>
      <c r="J22" s="112"/>
      <c r="K22" s="10" t="s">
        <v>21</v>
      </c>
      <c r="L22" s="112"/>
      <c r="M22" s="112"/>
      <c r="N22" s="6"/>
      <c r="O22" s="6"/>
      <c r="P22" s="6"/>
      <c r="Q22" s="6"/>
      <c r="R22" s="6"/>
      <c r="S22" s="6"/>
      <c r="T22" s="6"/>
      <c r="U22" s="6"/>
      <c r="V22" s="6"/>
    </row>
    <row r="23" spans="1:22" ht="20.100000000000001" customHeight="1">
      <c r="A23" s="6"/>
      <c r="B23" s="21" t="s">
        <v>24</v>
      </c>
      <c r="C23" s="20"/>
      <c r="D23" s="156"/>
      <c r="E23" s="156"/>
      <c r="F23" s="156"/>
      <c r="G23" s="22" t="s">
        <v>24</v>
      </c>
      <c r="H23" s="13"/>
      <c r="I23" s="112"/>
      <c r="J23" s="112"/>
      <c r="K23" s="10" t="s">
        <v>24</v>
      </c>
      <c r="L23" s="112"/>
      <c r="M23" s="112"/>
      <c r="N23" s="6"/>
      <c r="O23" s="6"/>
      <c r="P23" s="6"/>
      <c r="Q23"/>
      <c r="R23" s="6"/>
      <c r="S23" s="6"/>
      <c r="T23" s="6"/>
      <c r="U23" s="6"/>
      <c r="V23" s="6"/>
    </row>
    <row r="24" spans="1:22" ht="20.100000000000001" customHeight="1">
      <c r="A24" s="6"/>
      <c r="B24" s="21" t="s">
        <v>37</v>
      </c>
      <c r="C24" s="20"/>
      <c r="D24" s="115"/>
      <c r="E24" s="115"/>
      <c r="F24" s="115"/>
      <c r="G24" s="22" t="s">
        <v>37</v>
      </c>
      <c r="H24" s="13"/>
      <c r="I24" s="111"/>
      <c r="J24" s="111"/>
      <c r="K24" s="10" t="s">
        <v>37</v>
      </c>
      <c r="L24" s="111"/>
      <c r="M24" s="111"/>
      <c r="N24" s="6"/>
      <c r="O24" s="6"/>
      <c r="P24" s="6"/>
      <c r="Q24" s="6"/>
      <c r="R24" s="6"/>
      <c r="S24" s="6"/>
      <c r="T24" s="6"/>
      <c r="U24" s="6"/>
      <c r="V24" s="6"/>
    </row>
    <row r="25" spans="1:22" ht="9.9499999999999993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0.100000000000001" customHeight="1">
      <c r="A26" s="6"/>
      <c r="B26" s="18" t="s">
        <v>38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6"/>
      <c r="O26" s="6"/>
      <c r="P26" s="6"/>
      <c r="Q26" s="6"/>
      <c r="R26" s="103"/>
      <c r="S26" s="6"/>
      <c r="T26" s="6"/>
      <c r="U26" s="6"/>
      <c r="V26" s="6"/>
    </row>
    <row r="27" spans="1:22" ht="20.100000000000001" customHeight="1">
      <c r="A27" s="6"/>
      <c r="B27" s="4" t="s">
        <v>6</v>
      </c>
      <c r="C27" s="3"/>
      <c r="D27" s="112">
        <v>15</v>
      </c>
      <c r="E27" s="112"/>
      <c r="F27" s="112"/>
      <c r="G27" s="3"/>
      <c r="H27" s="3"/>
      <c r="I27" s="3"/>
      <c r="J27" s="3"/>
      <c r="K27" s="3"/>
      <c r="L27" s="3"/>
      <c r="M27" s="3"/>
      <c r="N27" s="6"/>
      <c r="O27" s="6"/>
      <c r="P27" s="6"/>
      <c r="Q27" s="6"/>
      <c r="R27" s="6"/>
      <c r="S27" s="6"/>
      <c r="T27" s="6"/>
      <c r="U27" s="6"/>
      <c r="V27" s="6"/>
    </row>
    <row r="28" spans="1:22" ht="20.100000000000001" customHeight="1">
      <c r="A28" s="6"/>
      <c r="B28" s="4" t="s">
        <v>8</v>
      </c>
      <c r="C28" s="3"/>
      <c r="D28" s="112" t="s">
        <v>10</v>
      </c>
      <c r="E28" s="112"/>
      <c r="F28" s="112"/>
      <c r="G28" s="3"/>
      <c r="H28" s="3"/>
      <c r="I28" s="3"/>
      <c r="J28" s="3"/>
      <c r="K28" s="3"/>
      <c r="L28" s="3"/>
      <c r="M28" s="3"/>
      <c r="N28" s="6"/>
      <c r="O28" s="6"/>
      <c r="P28" s="6"/>
      <c r="Q28" s="6"/>
      <c r="R28" s="6"/>
      <c r="S28" s="6"/>
      <c r="T28" s="6"/>
      <c r="U28" s="6"/>
      <c r="V28" s="6"/>
    </row>
    <row r="29" spans="1:22" ht="20.100000000000001" customHeight="1">
      <c r="A29" s="6"/>
      <c r="B29" s="4" t="s">
        <v>12</v>
      </c>
      <c r="C29" s="3"/>
      <c r="D29" s="112">
        <v>2565</v>
      </c>
      <c r="E29" s="112"/>
      <c r="F29" s="112"/>
      <c r="G29" s="3"/>
      <c r="H29" s="3"/>
      <c r="I29" s="3"/>
      <c r="J29" s="3"/>
      <c r="K29" s="3"/>
      <c r="L29" s="3"/>
      <c r="M29" s="3"/>
      <c r="N29" s="6"/>
      <c r="O29" s="6"/>
      <c r="P29" s="6"/>
      <c r="Q29" s="6"/>
      <c r="R29" s="6"/>
      <c r="S29" s="6"/>
      <c r="T29" s="6"/>
      <c r="U29" s="6"/>
      <c r="V29" s="6"/>
    </row>
    <row r="30" spans="1:22" ht="20.10000000000000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idden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22" hidden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idden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idden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idden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idden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idden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idden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idden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idden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idden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idden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idden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idden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idden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idden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idden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idden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idden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idden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idden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idden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idden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idden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idden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idden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idden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idden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idden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5" s="2" customFormat="1" hidden="1"/>
    <row r="66" s="2" customFormat="1" hidden="1"/>
    <row r="67" s="2" customFormat="1" hidden="1"/>
  </sheetData>
  <sheetProtection algorithmName="SHA-512" hashValue="/MWly4jJSdDjTsD9YeHhl8PGo7oe9npHMbyFbepWbdLnxkSbrhwwzU+7UimPIxicwDYKiu/EOFVyBrgvj+BENg==" saltValue="HfswOWei6m426szG9tQ9hQ==" spinCount="100000" sheet="1" objects="1" scenarios="1" selectLockedCells="1"/>
  <mergeCells count="23">
    <mergeCell ref="D29:F29"/>
    <mergeCell ref="I22:J22"/>
    <mergeCell ref="I23:J23"/>
    <mergeCell ref="I24:J24"/>
    <mergeCell ref="B2:L2"/>
    <mergeCell ref="L22:M22"/>
    <mergeCell ref="L23:M23"/>
    <mergeCell ref="L24:M24"/>
    <mergeCell ref="E17:F17"/>
    <mergeCell ref="D24:F24"/>
    <mergeCell ref="D23:F23"/>
    <mergeCell ref="D22:F22"/>
    <mergeCell ref="D21:F21"/>
    <mergeCell ref="E13:I13"/>
    <mergeCell ref="E10:F10"/>
    <mergeCell ref="E11:I11"/>
    <mergeCell ref="P3:U3"/>
    <mergeCell ref="P9:U9"/>
    <mergeCell ref="E15:I15"/>
    <mergeCell ref="D27:F27"/>
    <mergeCell ref="D28:F28"/>
    <mergeCell ref="E12:I12"/>
    <mergeCell ref="E14:I14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C9441E6-EB8E-45BF-B8B5-DC0773E59E2B}">
          <x14:formula1>
            <xm:f>db!$D$2:$D$32</xm:f>
          </x14:formula1>
          <xm:sqref>F5 I5 D27</xm:sqref>
        </x14:dataValidation>
        <x14:dataValidation type="list" allowBlank="1" showInputMessage="1" showErrorMessage="1" xr:uid="{7BDA25F8-394A-48A2-9CF0-F7DAB66ED5CE}">
          <x14:formula1>
            <xm:f>db!$E$2:$E$13</xm:f>
          </x14:formula1>
          <xm:sqref>F6 I6 D28</xm:sqref>
        </x14:dataValidation>
        <x14:dataValidation type="list" allowBlank="1" showInputMessage="1" showErrorMessage="1" xr:uid="{C94109E4-5BF1-4304-8B22-7CDE42BD6B08}">
          <x14:formula1>
            <xm:f>db!$A$2:$A$23</xm:f>
          </x14:formula1>
          <xm:sqref>F3 F7 I7 D29</xm:sqref>
        </x14:dataValidation>
        <x14:dataValidation type="list" allowBlank="1" showInputMessage="1" showErrorMessage="1" xr:uid="{1F21013B-E615-4F1C-817D-2E6F3F2ED1F5}">
          <x14:formula1>
            <xm:f>db!$F$2:$F$32</xm:f>
          </x14:formula1>
          <xm:sqref>E10 D21 I21 L21:M21</xm:sqref>
        </x14:dataValidation>
        <x14:dataValidation type="list" allowBlank="1" showInputMessage="1" showErrorMessage="1" xr:uid="{31CB1982-57F5-4B6E-9EAD-2E8B7C0691D6}">
          <x14:formula1>
            <xm:f>db!$C$2:$C$6</xm:f>
          </x14:formula1>
          <xm:sqref>G16</xm:sqref>
        </x14:dataValidation>
        <x14:dataValidation type="list" allowBlank="1" showInputMessage="1" showErrorMessage="1" xr:uid="{82510412-F575-4A18-BA74-70A55A2A6D19}">
          <x14:formula1>
            <xm:f>db!$B$2:$B$3</xm:f>
          </x14:formula1>
          <xm:sqref>K10:K11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D434-76BF-41C7-B108-E9556300B4CE}">
  <sheetPr>
    <tabColor rgb="FF00B050"/>
  </sheetPr>
  <dimension ref="A1:CJ193"/>
  <sheetViews>
    <sheetView zoomScale="87" zoomScaleNormal="87" workbookViewId="0">
      <pane ySplit="1" topLeftCell="A2" activePane="bottomLeft" state="frozen"/>
      <selection pane="bottomLeft" activeCell="N23" sqref="N23:N29"/>
    </sheetView>
  </sheetViews>
  <sheetFormatPr defaultColWidth="0" defaultRowHeight="21" zeroHeight="1"/>
  <cols>
    <col min="1" max="1" width="1.5" style="31" customWidth="1"/>
    <col min="2" max="2" width="2.75" style="31" customWidth="1"/>
    <col min="3" max="7" width="2.875" style="31" customWidth="1"/>
    <col min="8" max="8" width="5.5" style="31" customWidth="1"/>
    <col min="9" max="9" width="3.125" style="31" customWidth="1"/>
    <col min="10" max="10" width="8" style="31" customWidth="1"/>
    <col min="11" max="11" width="1.875" style="31" customWidth="1"/>
    <col min="12" max="12" width="9.5" style="31" customWidth="1"/>
    <col min="13" max="13" width="3.125" style="31" customWidth="1"/>
    <col min="14" max="14" width="8" style="31" customWidth="1"/>
    <col min="15" max="17" width="8.5" style="31" customWidth="1"/>
    <col min="18" max="18" width="8" style="31" customWidth="1"/>
    <col min="19" max="26" width="5.625" style="30" hidden="1" customWidth="1"/>
    <col min="27" max="31" width="9" style="31" hidden="1" customWidth="1"/>
    <col min="32" max="32" width="1.5" style="31" customWidth="1"/>
    <col min="33" max="33" width="2.75" style="31" customWidth="1"/>
    <col min="34" max="38" width="2.875" style="31" customWidth="1"/>
    <col min="39" max="39" width="5.5" style="31" customWidth="1"/>
    <col min="40" max="40" width="3.125" style="31" customWidth="1"/>
    <col min="41" max="41" width="8" style="31" customWidth="1"/>
    <col min="42" max="42" width="1.875" style="31" customWidth="1"/>
    <col min="43" max="43" width="9.5" style="31" customWidth="1"/>
    <col min="44" max="44" width="3.125" style="31" customWidth="1"/>
    <col min="45" max="45" width="8" style="31" customWidth="1"/>
    <col min="46" max="48" width="8.5" style="31" customWidth="1"/>
    <col min="49" max="49" width="8" style="31" customWidth="1"/>
    <col min="50" max="57" width="5.625" style="30" hidden="1" customWidth="1"/>
    <col min="58" max="62" width="9" style="31" hidden="1" customWidth="1"/>
    <col min="63" max="63" width="1.5" style="31" customWidth="1"/>
    <col min="64" max="64" width="2.75" style="31" customWidth="1"/>
    <col min="65" max="69" width="2.875" style="31" customWidth="1"/>
    <col min="70" max="70" width="5.5" style="31" customWidth="1"/>
    <col min="71" max="71" width="3.125" style="31" customWidth="1"/>
    <col min="72" max="72" width="8" style="31" customWidth="1"/>
    <col min="73" max="73" width="1.875" style="31" customWidth="1"/>
    <col min="74" max="74" width="9.5" style="31" customWidth="1"/>
    <col min="75" max="75" width="3.125" style="31" customWidth="1"/>
    <col min="76" max="76" width="8" style="31" customWidth="1"/>
    <col min="77" max="79" width="8.5" style="31" customWidth="1"/>
    <col min="80" max="80" width="8" style="31" customWidth="1"/>
    <col min="81" max="88" width="5.625" style="30" hidden="1" customWidth="1"/>
    <col min="89" max="16384" width="9" style="31" hidden="1"/>
  </cols>
  <sheetData>
    <row r="1" spans="1:80">
      <c r="A1" s="142" t="str">
        <f>"สำหรับกรรมการคนที่ 1"&amp; " "&amp;Home!D21&amp;Home!D22&amp;" "&amp;Home!D23&amp;" ประธานกรรมการ"</f>
        <v>สำหรับกรรมการคนที่ 1   ประธานกรรมการ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AF1" s="141" t="str">
        <f>"สำหรับกรรมการคนที่ 2"&amp; " "&amp;Home!I21&amp;Home!I22&amp;" "&amp;Home!I23&amp;" กรรมการ"</f>
        <v>สำหรับกรรมการคนที่ 2   กรรมการ</v>
      </c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BK1" s="137" t="str">
        <f>"สำหรับกรรมการคนที่ 3"&amp; " "&amp;Home!L21&amp;Home!L22&amp;" "&amp;Home!L23&amp;" กรรมการ"</f>
        <v>สำหรับกรรมการคนที่ 3   กรรมการ</v>
      </c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</row>
    <row r="2" spans="1:80" ht="18.95" customHeight="1">
      <c r="A2" s="34"/>
      <c r="B2" s="138" t="s">
        <v>39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AF2" s="34"/>
      <c r="AG2" s="138" t="s">
        <v>39</v>
      </c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BK2" s="34"/>
      <c r="BL2" s="138" t="s">
        <v>39</v>
      </c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</row>
    <row r="3" spans="1:80" ht="18.95" customHeight="1">
      <c r="A3" s="34"/>
      <c r="B3" s="138" t="s">
        <v>40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AF3" s="34"/>
      <c r="AG3" s="138" t="s">
        <v>40</v>
      </c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BK3" s="34"/>
      <c r="BL3" s="138" t="s">
        <v>40</v>
      </c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</row>
    <row r="4" spans="1:80" ht="18.95" customHeight="1">
      <c r="A4" s="34"/>
      <c r="B4" s="138" t="s">
        <v>41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F4" s="34"/>
      <c r="AG4" s="138" t="s">
        <v>41</v>
      </c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BK4" s="34"/>
      <c r="BL4" s="138" t="s">
        <v>41</v>
      </c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</row>
    <row r="5" spans="1:80" ht="18.95" customHeight="1">
      <c r="A5" s="34"/>
      <c r="B5" s="138" t="str">
        <f>"ประจำปีงบประมาณ พ.ศ. "&amp;Home!F3</f>
        <v>ประจำปีงบประมาณ พ.ศ. 2565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AF5" s="34"/>
      <c r="AG5" s="138" t="str">
        <f>"ประจำปีงบประมาณ พ.ศ. "&amp;Home!AK3</f>
        <v xml:space="preserve">ประจำปีงบประมาณ พ.ศ. </v>
      </c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BK5" s="34"/>
      <c r="BL5" s="138" t="str">
        <f>"ประจำปีงบประมาณ พ.ศ. "&amp;Home!BP3</f>
        <v xml:space="preserve">ประจำปีงบประมาณ พ.ศ. </v>
      </c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</row>
    <row r="6" spans="1:80" ht="25.5" customHeight="1">
      <c r="A6" s="34"/>
      <c r="B6" s="116" t="str">
        <f>"รอบการประเมิน ระหว่างวันที่ "&amp;Home!F5&amp;" เดือน "&amp;Home!F6&amp;" พ.ศ. "&amp;Home!F7&amp;" ถึงวันที่ "&amp;Home!I5&amp;" เดือน "&amp;Home!I6&amp;" พ.ศ."&amp;Home!I7</f>
        <v>รอบการประเมิน ระหว่างวันที่ 1 เดือน ตุลาคม พ.ศ. 2564 ถึงวันที่ 30 เดือน กันยายน พ.ศ.2565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AF6" s="34"/>
      <c r="AG6" s="116" t="str">
        <f>"รอบการประเมิน ระหว่างวันที่ "&amp;Home!F5&amp;" เดือน "&amp;Home!F6&amp;" พ.ศ. "&amp;Home!F7&amp;" ถึงวันที่ "&amp;Home!I5&amp;" เดือน "&amp;Home!I6&amp;" พ.ศ."&amp;Home!I7</f>
        <v>รอบการประเมิน ระหว่างวันที่ 1 เดือน ตุลาคม พ.ศ. 2564 ถึงวันที่ 30 เดือน กันยายน พ.ศ.2565</v>
      </c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BK6" s="34"/>
      <c r="BL6" s="116" t="str">
        <f>"รอบการประเมิน ระหว่างวันที่ "&amp;Home!F5&amp;" เดือน "&amp;Home!F6&amp;" พ.ศ. "&amp;Home!F7&amp;" ถึงวันที่ "&amp;Home!I5&amp;" เดือน "&amp;Home!I6&amp;" พ.ศ."&amp;Home!I7</f>
        <v>รอบการประเมิน ระหว่างวันที่ 1 เดือน ตุลาคม พ.ศ. 2564 ถึงวันที่ 30 เดือน กันยายน พ.ศ.2565</v>
      </c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</row>
    <row r="7" spans="1:80" ht="3.9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</row>
    <row r="8" spans="1:80" ht="20.100000000000001" customHeight="1">
      <c r="A8" s="34"/>
      <c r="B8" s="37" t="s">
        <v>14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AF8" s="34"/>
      <c r="AG8" s="37" t="s">
        <v>14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BK8" s="34"/>
      <c r="BL8" s="37" t="s">
        <v>14</v>
      </c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</row>
    <row r="9" spans="1:80" ht="20.100000000000001" customHeight="1">
      <c r="A9" s="34"/>
      <c r="B9" s="38" t="s">
        <v>21</v>
      </c>
      <c r="C9" s="38" t="str">
        <f>Home!E10&amp;Home!E11</f>
        <v/>
      </c>
      <c r="D9" s="38"/>
      <c r="E9" s="38"/>
      <c r="F9" s="38"/>
      <c r="G9" s="38"/>
      <c r="H9" s="38"/>
      <c r="I9" s="39" t="s">
        <v>24</v>
      </c>
      <c r="J9" s="38"/>
      <c r="K9" s="38">
        <f>Home!E12</f>
        <v>0</v>
      </c>
      <c r="L9" s="38"/>
      <c r="M9" s="38"/>
      <c r="N9" s="38" t="s">
        <v>42</v>
      </c>
      <c r="P9" s="38"/>
      <c r="Q9" s="38"/>
      <c r="R9" s="34"/>
      <c r="AF9" s="34"/>
      <c r="AG9" s="38" t="s">
        <v>21</v>
      </c>
      <c r="AH9" s="38" t="str">
        <f>Home!E10&amp;Home!E11</f>
        <v/>
      </c>
      <c r="AI9" s="38"/>
      <c r="AJ9" s="38"/>
      <c r="AK9" s="38"/>
      <c r="AL9" s="38"/>
      <c r="AM9" s="38"/>
      <c r="AN9" s="39" t="s">
        <v>24</v>
      </c>
      <c r="AO9" s="38"/>
      <c r="AP9" s="38">
        <f>Home!E12</f>
        <v>0</v>
      </c>
      <c r="AQ9" s="38"/>
      <c r="AR9" s="38"/>
      <c r="AS9" s="38" t="s">
        <v>42</v>
      </c>
      <c r="AU9" s="38"/>
      <c r="AV9" s="38"/>
      <c r="AW9" s="34"/>
      <c r="BK9" s="34"/>
      <c r="BL9" s="38" t="s">
        <v>21</v>
      </c>
      <c r="BM9" s="38" t="str">
        <f>Home!E10&amp;Home!E11</f>
        <v/>
      </c>
      <c r="BN9" s="38"/>
      <c r="BO9" s="38"/>
      <c r="BP9" s="38"/>
      <c r="BQ9" s="38"/>
      <c r="BR9" s="38"/>
      <c r="BS9" s="39" t="s">
        <v>24</v>
      </c>
      <c r="BT9" s="38"/>
      <c r="BU9" s="38">
        <f>Home!E12</f>
        <v>0</v>
      </c>
      <c r="BV9" s="38"/>
      <c r="BW9" s="38"/>
      <c r="BX9" s="38" t="s">
        <v>42</v>
      </c>
      <c r="BZ9" s="38"/>
      <c r="CA9" s="38"/>
      <c r="CB9" s="34"/>
    </row>
    <row r="10" spans="1:80" ht="20.100000000000001" customHeight="1">
      <c r="A10" s="34"/>
      <c r="B10" s="38" t="s">
        <v>28</v>
      </c>
      <c r="C10" s="38"/>
      <c r="D10" s="38"/>
      <c r="E10" s="38">
        <f>Home!E14</f>
        <v>0</v>
      </c>
      <c r="F10" s="38"/>
      <c r="G10" s="38"/>
      <c r="H10" s="38"/>
      <c r="I10" s="38"/>
      <c r="J10" s="38"/>
      <c r="K10" s="38"/>
      <c r="L10" s="38"/>
      <c r="M10" s="39" t="s">
        <v>29</v>
      </c>
      <c r="N10" s="139">
        <f>Home!E15</f>
        <v>0</v>
      </c>
      <c r="O10" s="139"/>
      <c r="P10" s="139"/>
      <c r="Q10" s="139"/>
      <c r="R10" s="139"/>
      <c r="AF10" s="34"/>
      <c r="AG10" s="38" t="s">
        <v>28</v>
      </c>
      <c r="AH10" s="38"/>
      <c r="AI10" s="38"/>
      <c r="AJ10" s="38">
        <f>Home!E14</f>
        <v>0</v>
      </c>
      <c r="AK10" s="38"/>
      <c r="AL10" s="38"/>
      <c r="AM10" s="38"/>
      <c r="AN10" s="38"/>
      <c r="AO10" s="38"/>
      <c r="AP10" s="38"/>
      <c r="AQ10" s="38"/>
      <c r="AR10" s="39" t="s">
        <v>29</v>
      </c>
      <c r="AS10" s="139">
        <f>Home!E15</f>
        <v>0</v>
      </c>
      <c r="AT10" s="139"/>
      <c r="AU10" s="139"/>
      <c r="AV10" s="139"/>
      <c r="AW10" s="139"/>
      <c r="BK10" s="34"/>
      <c r="BL10" s="38" t="s">
        <v>28</v>
      </c>
      <c r="BM10" s="38"/>
      <c r="BN10" s="38"/>
      <c r="BO10" s="38">
        <f>Home!E14</f>
        <v>0</v>
      </c>
      <c r="BP10" s="38"/>
      <c r="BQ10" s="38"/>
      <c r="BR10" s="38"/>
      <c r="BS10" s="38"/>
      <c r="BT10" s="38"/>
      <c r="BU10" s="38"/>
      <c r="BV10" s="38"/>
      <c r="BW10" s="39" t="s">
        <v>29</v>
      </c>
      <c r="BX10" s="139">
        <f>Home!E15</f>
        <v>0</v>
      </c>
      <c r="BY10" s="139"/>
      <c r="BZ10" s="139"/>
      <c r="CA10" s="139"/>
      <c r="CB10" s="139"/>
    </row>
    <row r="11" spans="1:80" ht="20.100000000000001" customHeight="1">
      <c r="A11" s="34"/>
      <c r="B11" s="38" t="s">
        <v>30</v>
      </c>
      <c r="C11" s="38"/>
      <c r="D11" s="38"/>
      <c r="E11" s="38"/>
      <c r="F11" s="38"/>
      <c r="G11" s="38"/>
      <c r="H11" s="40">
        <f>Home!G16</f>
        <v>0</v>
      </c>
      <c r="I11" s="38" t="s">
        <v>31</v>
      </c>
      <c r="J11" s="38"/>
      <c r="K11" s="140">
        <f>Home!E17</f>
        <v>0</v>
      </c>
      <c r="L11" s="140"/>
      <c r="M11" s="65"/>
      <c r="N11" s="38" t="s">
        <v>32</v>
      </c>
      <c r="O11" s="38"/>
      <c r="P11" s="38"/>
      <c r="Q11" s="38"/>
      <c r="R11" s="34"/>
      <c r="AF11" s="34"/>
      <c r="AG11" s="38" t="s">
        <v>30</v>
      </c>
      <c r="AH11" s="38"/>
      <c r="AI11" s="38"/>
      <c r="AJ11" s="38"/>
      <c r="AK11" s="38"/>
      <c r="AL11" s="38"/>
      <c r="AM11" s="40">
        <f>Home!G16</f>
        <v>0</v>
      </c>
      <c r="AN11" s="38" t="s">
        <v>31</v>
      </c>
      <c r="AO11" s="38"/>
      <c r="AP11" s="140">
        <f>Home!E17</f>
        <v>0</v>
      </c>
      <c r="AQ11" s="140"/>
      <c r="AR11" s="65"/>
      <c r="AS11" s="38" t="s">
        <v>32</v>
      </c>
      <c r="AT11" s="38"/>
      <c r="AU11" s="38"/>
      <c r="AV11" s="38"/>
      <c r="AW11" s="34"/>
      <c r="BK11" s="34"/>
      <c r="BL11" s="38" t="s">
        <v>30</v>
      </c>
      <c r="BM11" s="38"/>
      <c r="BN11" s="38"/>
      <c r="BO11" s="38"/>
      <c r="BP11" s="38"/>
      <c r="BQ11" s="38"/>
      <c r="BR11" s="40">
        <f>Home!G16</f>
        <v>0</v>
      </c>
      <c r="BS11" s="38" t="s">
        <v>31</v>
      </c>
      <c r="BT11" s="38"/>
      <c r="BU11" s="140">
        <f>Home!E17</f>
        <v>0</v>
      </c>
      <c r="BV11" s="140"/>
      <c r="BW11" s="65"/>
      <c r="BX11" s="38" t="s">
        <v>32</v>
      </c>
      <c r="BY11" s="38"/>
      <c r="BZ11" s="38"/>
      <c r="CA11" s="38"/>
      <c r="CB11" s="34"/>
    </row>
    <row r="12" spans="1:80" ht="5.0999999999999996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</row>
    <row r="13" spans="1:80" ht="20.100000000000001" customHeight="1">
      <c r="A13" s="34"/>
      <c r="B13" s="34" t="s">
        <v>43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AF13" s="34"/>
      <c r="AG13" s="34" t="s">
        <v>43</v>
      </c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BK13" s="34"/>
      <c r="BL13" s="34" t="s">
        <v>43</v>
      </c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</row>
    <row r="14" spans="1:80" ht="20.100000000000001" customHeight="1">
      <c r="A14" s="34"/>
      <c r="B14" s="34"/>
      <c r="C14" s="34"/>
      <c r="D14" s="33" t="s">
        <v>44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AF14" s="34"/>
      <c r="AG14" s="34"/>
      <c r="AH14" s="34"/>
      <c r="AI14" s="33" t="s">
        <v>44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BK14" s="34"/>
      <c r="BL14" s="34"/>
      <c r="BM14" s="34"/>
      <c r="BN14" s="33" t="s">
        <v>44</v>
      </c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</row>
    <row r="15" spans="1:80" ht="20.100000000000001" customHeight="1">
      <c r="A15" s="34"/>
      <c r="B15" s="34"/>
      <c r="C15" s="34"/>
      <c r="D15" s="34"/>
      <c r="E15" s="34"/>
      <c r="F15" s="34" t="s">
        <v>45</v>
      </c>
      <c r="G15" s="34"/>
      <c r="H15" s="34"/>
      <c r="I15" s="42" t="str">
        <f>IF(Home!K10="/","/","")</f>
        <v>/</v>
      </c>
      <c r="J15" s="34" t="s">
        <v>46</v>
      </c>
      <c r="K15" s="34"/>
      <c r="L15" s="34"/>
      <c r="M15" s="42" t="str">
        <f>IF(Home!K11="/","/","")</f>
        <v/>
      </c>
      <c r="N15" s="34" t="s">
        <v>47</v>
      </c>
      <c r="O15" s="34"/>
      <c r="P15" s="34"/>
      <c r="Q15" s="34"/>
      <c r="R15" s="34"/>
      <c r="AF15" s="34"/>
      <c r="AG15" s="34"/>
      <c r="AH15" s="34"/>
      <c r="AI15" s="34"/>
      <c r="AJ15" s="34"/>
      <c r="AK15" s="34" t="s">
        <v>45</v>
      </c>
      <c r="AL15" s="34"/>
      <c r="AM15" s="34"/>
      <c r="AN15" s="42" t="str">
        <f>IF(Home!K10="/","/","")</f>
        <v>/</v>
      </c>
      <c r="AO15" s="34" t="s">
        <v>46</v>
      </c>
      <c r="AP15" s="34"/>
      <c r="AQ15" s="34"/>
      <c r="AR15" s="42" t="str">
        <f>IF(Home!K11="/","/","")</f>
        <v/>
      </c>
      <c r="AS15" s="34" t="s">
        <v>47</v>
      </c>
      <c r="AT15" s="34"/>
      <c r="AU15" s="34"/>
      <c r="AV15" s="34"/>
      <c r="AW15" s="34"/>
      <c r="BK15" s="34"/>
      <c r="BL15" s="34"/>
      <c r="BM15" s="34"/>
      <c r="BN15" s="34"/>
      <c r="BO15" s="34"/>
      <c r="BP15" s="34" t="s">
        <v>45</v>
      </c>
      <c r="BQ15" s="34"/>
      <c r="BR15" s="34"/>
      <c r="BS15" s="42" t="str">
        <f>IF(Home!K10="/","/","")</f>
        <v>/</v>
      </c>
      <c r="BT15" s="34" t="s">
        <v>46</v>
      </c>
      <c r="BU15" s="34"/>
      <c r="BV15" s="34"/>
      <c r="BW15" s="42" t="str">
        <f>IF(Home!K11="/","/","")</f>
        <v/>
      </c>
      <c r="BX15" s="34" t="s">
        <v>47</v>
      </c>
      <c r="BY15" s="34"/>
      <c r="BZ15" s="34"/>
      <c r="CA15" s="34"/>
      <c r="CB15" s="34"/>
    </row>
    <row r="16" spans="1:80" ht="20.100000000000001" customHeight="1">
      <c r="A16" s="34"/>
      <c r="B16" s="34"/>
      <c r="C16" s="34"/>
      <c r="D16" s="34"/>
      <c r="E16" s="34"/>
      <c r="F16" s="34" t="s">
        <v>48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AF16" s="34"/>
      <c r="AG16" s="34"/>
      <c r="AH16" s="34"/>
      <c r="AI16" s="34"/>
      <c r="AJ16" s="34"/>
      <c r="AK16" s="34" t="s">
        <v>48</v>
      </c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BK16" s="34"/>
      <c r="BL16" s="34"/>
      <c r="BM16" s="34"/>
      <c r="BN16" s="34"/>
      <c r="BO16" s="34"/>
      <c r="BP16" s="34" t="s">
        <v>48</v>
      </c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</row>
    <row r="17" spans="1:88" ht="18" customHeight="1">
      <c r="A17" s="34"/>
      <c r="B17" s="126" t="s">
        <v>49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4" t="s">
        <v>50</v>
      </c>
      <c r="O17" s="124"/>
      <c r="P17" s="124"/>
      <c r="Q17" s="124"/>
      <c r="R17" s="125" t="s">
        <v>51</v>
      </c>
      <c r="AF17" s="34"/>
      <c r="AG17" s="126" t="s">
        <v>49</v>
      </c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8"/>
      <c r="AS17" s="124" t="s">
        <v>50</v>
      </c>
      <c r="AT17" s="124"/>
      <c r="AU17" s="124"/>
      <c r="AV17" s="124"/>
      <c r="AW17" s="125" t="s">
        <v>51</v>
      </c>
      <c r="BK17" s="34"/>
      <c r="BL17" s="126" t="s">
        <v>49</v>
      </c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8"/>
      <c r="BX17" s="124" t="s">
        <v>50</v>
      </c>
      <c r="BY17" s="124"/>
      <c r="BZ17" s="124"/>
      <c r="CA17" s="124"/>
      <c r="CB17" s="125" t="s">
        <v>51</v>
      </c>
    </row>
    <row r="18" spans="1:88" ht="14.1" customHeight="1">
      <c r="A18" s="34"/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1"/>
      <c r="N18" s="66">
        <v>1</v>
      </c>
      <c r="O18" s="66">
        <v>2</v>
      </c>
      <c r="P18" s="66">
        <v>3</v>
      </c>
      <c r="Q18" s="66">
        <v>4</v>
      </c>
      <c r="R18" s="125"/>
      <c r="AF18" s="34"/>
      <c r="AG18" s="129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1"/>
      <c r="AS18" s="66">
        <v>1</v>
      </c>
      <c r="AT18" s="66">
        <v>2</v>
      </c>
      <c r="AU18" s="66">
        <v>3</v>
      </c>
      <c r="AV18" s="66">
        <v>4</v>
      </c>
      <c r="AW18" s="125"/>
      <c r="BK18" s="34"/>
      <c r="BL18" s="129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1"/>
      <c r="BX18" s="66">
        <v>1</v>
      </c>
      <c r="BY18" s="66">
        <v>2</v>
      </c>
      <c r="BZ18" s="66">
        <v>3</v>
      </c>
      <c r="CA18" s="66">
        <v>4</v>
      </c>
      <c r="CB18" s="125"/>
    </row>
    <row r="19" spans="1:88" ht="14.1" customHeight="1">
      <c r="A19" s="34"/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  <c r="N19" s="67" t="s">
        <v>52</v>
      </c>
      <c r="O19" s="67" t="s">
        <v>52</v>
      </c>
      <c r="P19" s="67" t="s">
        <v>52</v>
      </c>
      <c r="Q19" s="67" t="s">
        <v>52</v>
      </c>
      <c r="R19" s="125"/>
      <c r="AF19" s="34"/>
      <c r="AG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1"/>
      <c r="AS19" s="67" t="s">
        <v>52</v>
      </c>
      <c r="AT19" s="67" t="s">
        <v>52</v>
      </c>
      <c r="AU19" s="67" t="s">
        <v>52</v>
      </c>
      <c r="AV19" s="67" t="s">
        <v>52</v>
      </c>
      <c r="AW19" s="125"/>
      <c r="BK19" s="34"/>
      <c r="BL19" s="129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1"/>
      <c r="BX19" s="67" t="s">
        <v>52</v>
      </c>
      <c r="BY19" s="67" t="s">
        <v>52</v>
      </c>
      <c r="BZ19" s="67" t="s">
        <v>52</v>
      </c>
      <c r="CA19" s="67" t="s">
        <v>52</v>
      </c>
      <c r="CB19" s="125"/>
    </row>
    <row r="20" spans="1:88" ht="14.1" customHeight="1">
      <c r="A20" s="34"/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N20" s="67" t="s">
        <v>53</v>
      </c>
      <c r="O20" s="67" t="s">
        <v>53</v>
      </c>
      <c r="P20" s="67" t="s">
        <v>54</v>
      </c>
      <c r="Q20" s="67" t="s">
        <v>55</v>
      </c>
      <c r="R20" s="125"/>
      <c r="AF20" s="34"/>
      <c r="AG20" s="129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1"/>
      <c r="AS20" s="67" t="s">
        <v>53</v>
      </c>
      <c r="AT20" s="67" t="s">
        <v>53</v>
      </c>
      <c r="AU20" s="67" t="s">
        <v>54</v>
      </c>
      <c r="AV20" s="67" t="s">
        <v>55</v>
      </c>
      <c r="AW20" s="125"/>
      <c r="BK20" s="34"/>
      <c r="BL20" s="129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1"/>
      <c r="BX20" s="67" t="s">
        <v>53</v>
      </c>
      <c r="BY20" s="67" t="s">
        <v>53</v>
      </c>
      <c r="BZ20" s="67" t="s">
        <v>54</v>
      </c>
      <c r="CA20" s="67" t="s">
        <v>55</v>
      </c>
      <c r="CB20" s="125"/>
    </row>
    <row r="21" spans="1:88" ht="14.1" customHeight="1">
      <c r="A21" s="34"/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4"/>
      <c r="N21" s="68" t="s">
        <v>56</v>
      </c>
      <c r="O21" s="68" t="s">
        <v>57</v>
      </c>
      <c r="P21" s="68" t="s">
        <v>57</v>
      </c>
      <c r="Q21" s="68" t="s">
        <v>57</v>
      </c>
      <c r="R21" s="125"/>
      <c r="AF21" s="34"/>
      <c r="AG21" s="132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4"/>
      <c r="AS21" s="68" t="s">
        <v>56</v>
      </c>
      <c r="AT21" s="68" t="s">
        <v>57</v>
      </c>
      <c r="AU21" s="68" t="s">
        <v>57</v>
      </c>
      <c r="AV21" s="68" t="s">
        <v>57</v>
      </c>
      <c r="AW21" s="125"/>
      <c r="BK21" s="34"/>
      <c r="BL21" s="132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4"/>
      <c r="BX21" s="68" t="s">
        <v>56</v>
      </c>
      <c r="BY21" s="68" t="s">
        <v>57</v>
      </c>
      <c r="BZ21" s="68" t="s">
        <v>57</v>
      </c>
      <c r="CA21" s="68" t="s">
        <v>57</v>
      </c>
      <c r="CB21" s="125"/>
    </row>
    <row r="22" spans="1:88" ht="20.100000000000001" customHeight="1">
      <c r="A22" s="34"/>
      <c r="B22" s="69" t="s">
        <v>58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72"/>
      <c r="O22" s="72"/>
      <c r="P22" s="72"/>
      <c r="Q22" s="72"/>
      <c r="R22" s="73" t="s">
        <v>59</v>
      </c>
      <c r="AF22" s="34"/>
      <c r="AG22" s="69" t="s">
        <v>58</v>
      </c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1"/>
      <c r="AS22" s="72"/>
      <c r="AT22" s="72"/>
      <c r="AU22" s="72"/>
      <c r="AV22" s="72"/>
      <c r="AW22" s="73" t="s">
        <v>59</v>
      </c>
      <c r="BK22" s="34"/>
      <c r="BL22" s="69" t="s">
        <v>58</v>
      </c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1"/>
      <c r="BX22" s="72"/>
      <c r="BY22" s="72"/>
      <c r="BZ22" s="72"/>
      <c r="CA22" s="72"/>
      <c r="CB22" s="73" t="s">
        <v>59</v>
      </c>
    </row>
    <row r="23" spans="1:88" ht="20.100000000000001" customHeight="1">
      <c r="A23" s="34"/>
      <c r="B23" s="74"/>
      <c r="C23" s="34" t="s">
        <v>60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121"/>
      <c r="O23" s="121"/>
      <c r="P23" s="121" t="s">
        <v>18</v>
      </c>
      <c r="Q23" s="121"/>
      <c r="R23" s="75" t="s">
        <v>61</v>
      </c>
      <c r="S23" s="30">
        <v>1.1000000000000001</v>
      </c>
      <c r="T23" s="30">
        <v>1.2</v>
      </c>
      <c r="U23" s="30">
        <v>1.3</v>
      </c>
      <c r="V23" s="30">
        <v>1.4</v>
      </c>
      <c r="W23" s="30">
        <v>1.5</v>
      </c>
      <c r="X23" s="30">
        <v>1.6</v>
      </c>
      <c r="Y23" s="30">
        <v>1.7</v>
      </c>
      <c r="Z23" s="30">
        <v>1.8</v>
      </c>
      <c r="AF23" s="34"/>
      <c r="AG23" s="74"/>
      <c r="AH23" s="34" t="s">
        <v>60</v>
      </c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121"/>
      <c r="AT23" s="121"/>
      <c r="AU23" s="121"/>
      <c r="AV23" s="121" t="s">
        <v>18</v>
      </c>
      <c r="AW23" s="75" t="s">
        <v>61</v>
      </c>
      <c r="AX23" s="30">
        <v>1.1000000000000001</v>
      </c>
      <c r="AY23" s="30">
        <v>1.2</v>
      </c>
      <c r="AZ23" s="30">
        <v>1.3</v>
      </c>
      <c r="BA23" s="30">
        <v>1.4</v>
      </c>
      <c r="BB23" s="30">
        <v>1.5</v>
      </c>
      <c r="BC23" s="30">
        <v>1.6</v>
      </c>
      <c r="BD23" s="30">
        <v>1.7</v>
      </c>
      <c r="BE23" s="30">
        <v>1.8</v>
      </c>
      <c r="BK23" s="34"/>
      <c r="BL23" s="74"/>
      <c r="BM23" s="34" t="s">
        <v>60</v>
      </c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121"/>
      <c r="BY23" s="121"/>
      <c r="BZ23" s="121" t="s">
        <v>18</v>
      </c>
      <c r="CA23" s="121"/>
      <c r="CB23" s="75" t="s">
        <v>61</v>
      </c>
      <c r="CC23" s="30">
        <v>1.1000000000000001</v>
      </c>
      <c r="CD23" s="30">
        <v>1.2</v>
      </c>
      <c r="CE23" s="30">
        <v>1.3</v>
      </c>
      <c r="CF23" s="30">
        <v>1.4</v>
      </c>
      <c r="CG23" s="30">
        <v>1.5</v>
      </c>
      <c r="CH23" s="30">
        <v>1.6</v>
      </c>
      <c r="CI23" s="30">
        <v>1.7</v>
      </c>
      <c r="CJ23" s="30">
        <v>1.8</v>
      </c>
    </row>
    <row r="24" spans="1:88" ht="20.100000000000001" customHeight="1">
      <c r="A24" s="34"/>
      <c r="B24" s="74"/>
      <c r="C24" s="34"/>
      <c r="D24" s="34" t="s">
        <v>62</v>
      </c>
      <c r="E24" s="34"/>
      <c r="F24" s="34"/>
      <c r="G24" s="34"/>
      <c r="H24" s="34"/>
      <c r="I24" s="34"/>
      <c r="J24" s="34"/>
      <c r="K24" s="34"/>
      <c r="L24" s="34"/>
      <c r="M24" s="34"/>
      <c r="N24" s="121"/>
      <c r="O24" s="121"/>
      <c r="P24" s="121"/>
      <c r="Q24" s="121"/>
      <c r="R24" s="75" t="s">
        <v>63</v>
      </c>
      <c r="S24" s="30">
        <f>IF(N23="/",1,IF(O23="/",2,IF(P23="/",3,IF(Q23="/",4,0))))</f>
        <v>3</v>
      </c>
      <c r="T24" s="30">
        <f>IF(N30="/",1,IF(O30="/",2,IF(P30="/",3,IF(Q30="/",4,0))))</f>
        <v>3</v>
      </c>
      <c r="U24" s="30">
        <f>IF(N36="/",1,IF(O36="/",2,IF(P36="/",3,IF(Q36="/",4,0))))</f>
        <v>4</v>
      </c>
      <c r="V24" s="30">
        <f>IF(N50="/",1,IF(O50="/",2,IF(P50="/",3,IF(Q50="/",4,0))))</f>
        <v>1</v>
      </c>
      <c r="W24" s="30">
        <f>IF(N55="/",1,IF(O55="/",2,IF(P55="/",3,IF(Q55="/",4,0))))</f>
        <v>2</v>
      </c>
      <c r="X24" s="30">
        <f>IF(N61="/",1,IF(O61="/",2,IF(P61="/",3,IF(Q61="/",4,0))))</f>
        <v>4</v>
      </c>
      <c r="Y24" s="30">
        <f>IF(N67="/",1,IF(O67="/",2,IF(P67="/",3,IF(Q67="/",4,0))))</f>
        <v>3</v>
      </c>
      <c r="Z24" s="30">
        <f>IF(N74="/",1,IF(O74="/",2,IF(P74="/",3,IF(Q74="/",4,0))))</f>
        <v>4</v>
      </c>
      <c r="AF24" s="34"/>
      <c r="AG24" s="74"/>
      <c r="AH24" s="34"/>
      <c r="AI24" s="34" t="s">
        <v>62</v>
      </c>
      <c r="AJ24" s="34"/>
      <c r="AK24" s="34"/>
      <c r="AL24" s="34"/>
      <c r="AM24" s="34"/>
      <c r="AN24" s="34"/>
      <c r="AO24" s="34"/>
      <c r="AP24" s="34"/>
      <c r="AQ24" s="34"/>
      <c r="AR24" s="34"/>
      <c r="AS24" s="121"/>
      <c r="AT24" s="121"/>
      <c r="AU24" s="121"/>
      <c r="AV24" s="121"/>
      <c r="AW24" s="75" t="s">
        <v>63</v>
      </c>
      <c r="AX24" s="30">
        <f>IF(AS23="/",1,IF(AT23="/",2,IF(AU23="/",3,IF(AV23="/",4,0))))</f>
        <v>4</v>
      </c>
      <c r="AY24" s="30">
        <f>IF(AS30="/",1,IF(AT30="/",2,IF(AU30="/",3,IF(AV30="/",4,0))))</f>
        <v>3</v>
      </c>
      <c r="AZ24" s="30">
        <f>IF(AS36="/",1,IF(AT36="/",2,IF(AU36="/",3,IF(AV36="/",4,0))))</f>
        <v>2</v>
      </c>
      <c r="BA24" s="30">
        <f>IF(AS50="/",1,IF(AT50="/",2,IF(AU50="/",3,IF(AV50="/",4,0))))</f>
        <v>4</v>
      </c>
      <c r="BB24" s="30">
        <f>IF(AS55="/",1,IF(AT55="/",2,IF(AU55="/",3,IF(AV55="/",4,0))))</f>
        <v>2</v>
      </c>
      <c r="BC24" s="30">
        <f>IF(AS61="/",1,IF(AT61="/",2,IF(AU61="/",3,IF(AV61="/",4,0))))</f>
        <v>4</v>
      </c>
      <c r="BD24" s="30">
        <f>IF(AS67="/",1,IF(AT67="/",2,IF(AU67="/",3,IF(AV67="/",4,0))))</f>
        <v>3</v>
      </c>
      <c r="BE24" s="30">
        <f>IF(AS74="/",1,IF(AT74="/",2,IF(AU74="/",3,IF(AV74="/",4,0))))</f>
        <v>1</v>
      </c>
      <c r="BK24" s="34"/>
      <c r="BL24" s="74"/>
      <c r="BM24" s="34"/>
      <c r="BN24" s="34" t="s">
        <v>62</v>
      </c>
      <c r="BO24" s="34"/>
      <c r="BP24" s="34"/>
      <c r="BQ24" s="34"/>
      <c r="BR24" s="34"/>
      <c r="BS24" s="34"/>
      <c r="BT24" s="34"/>
      <c r="BU24" s="34"/>
      <c r="BV24" s="34"/>
      <c r="BW24" s="34"/>
      <c r="BX24" s="121"/>
      <c r="BY24" s="121"/>
      <c r="BZ24" s="121"/>
      <c r="CA24" s="121"/>
      <c r="CB24" s="75" t="s">
        <v>63</v>
      </c>
      <c r="CC24" s="30">
        <f>IF(BX23="/",1,IF(BY23="/",2,IF(BZ23="/",3,IF(CA23="/",4,0))))</f>
        <v>3</v>
      </c>
      <c r="CD24" s="30">
        <f>IF(BX30="/",1,IF(BY30="/",2,IF(BZ30="/",3,IF(CA30="/",4,0))))</f>
        <v>3</v>
      </c>
      <c r="CE24" s="30">
        <f>IF(BX36="/",1,IF(BY36="/",2,IF(BZ36="/",3,IF(CA36="/",4,0))))</f>
        <v>4</v>
      </c>
      <c r="CF24" s="30">
        <f>IF(BX50="/",1,IF(BY50="/",2,IF(BZ50="/",3,IF(CA50="/",4,0))))</f>
        <v>1</v>
      </c>
      <c r="CG24" s="30">
        <f>IF(BX55="/",1,IF(BY55="/",2,IF(BZ55="/",3,IF(CA55="/",4,0))))</f>
        <v>2</v>
      </c>
      <c r="CH24" s="30">
        <f>IF(BX61="/",1,IF(BY61="/",2,IF(BZ61="/",3,IF(CA61="/",4,0))))</f>
        <v>4</v>
      </c>
      <c r="CI24" s="30">
        <f>IF(BX67="/",1,IF(BY67="/",2,IF(BZ67="/",3,IF(CA67="/",4,0))))</f>
        <v>1</v>
      </c>
      <c r="CJ24" s="30">
        <f>IF(BX74="/",1,IF(BY74="/",2,IF(BZ74="/",3,IF(CA74="/",4,0))))</f>
        <v>1</v>
      </c>
    </row>
    <row r="25" spans="1:88" ht="20.100000000000001" customHeight="1">
      <c r="A25" s="34"/>
      <c r="B25" s="74" t="s">
        <v>64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21"/>
      <c r="O25" s="121"/>
      <c r="P25" s="121"/>
      <c r="Q25" s="121"/>
      <c r="R25" s="75" t="s">
        <v>65</v>
      </c>
      <c r="S25" s="30">
        <v>2.1</v>
      </c>
      <c r="T25" s="30">
        <v>2.2000000000000002</v>
      </c>
      <c r="U25" s="30">
        <v>2.2999999999999998</v>
      </c>
      <c r="V25" s="30">
        <v>2.4</v>
      </c>
      <c r="AF25" s="34"/>
      <c r="AG25" s="74" t="s">
        <v>64</v>
      </c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121"/>
      <c r="AT25" s="121"/>
      <c r="AU25" s="121"/>
      <c r="AV25" s="121"/>
      <c r="AW25" s="75" t="s">
        <v>65</v>
      </c>
      <c r="AX25" s="30">
        <v>2.1</v>
      </c>
      <c r="AY25" s="30">
        <v>2.2000000000000002</v>
      </c>
      <c r="AZ25" s="30">
        <v>2.2999999999999998</v>
      </c>
      <c r="BA25" s="30">
        <v>2.4</v>
      </c>
      <c r="BK25" s="34"/>
      <c r="BL25" s="74" t="s">
        <v>64</v>
      </c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121"/>
      <c r="BY25" s="121"/>
      <c r="BZ25" s="121"/>
      <c r="CA25" s="121"/>
      <c r="CB25" s="75" t="s">
        <v>65</v>
      </c>
      <c r="CC25" s="30">
        <v>2.1</v>
      </c>
      <c r="CD25" s="30">
        <v>2.2000000000000002</v>
      </c>
      <c r="CE25" s="30">
        <v>2.2999999999999998</v>
      </c>
      <c r="CF25" s="30">
        <v>2.4</v>
      </c>
    </row>
    <row r="26" spans="1:88" ht="20.100000000000001" customHeight="1">
      <c r="A26" s="34"/>
      <c r="B26" s="74" t="s">
        <v>66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121"/>
      <c r="O26" s="121"/>
      <c r="P26" s="121"/>
      <c r="Q26" s="121"/>
      <c r="R26" s="75" t="s">
        <v>67</v>
      </c>
      <c r="S26" s="30">
        <f>IF(N87="/",1,IF(O87="/",2,IF(P87="/",3,IF(Q87="/",4,0))))</f>
        <v>3</v>
      </c>
      <c r="T26" s="30">
        <f>IF(N91="/",1,IF(O91="/",2,IF(P91="/",3,IF(Q91="/",4,0))))</f>
        <v>3</v>
      </c>
      <c r="U26" s="30">
        <f>IF(N95="/",1,IF(O95="/",2,IF(P95="/",3,IF(Q95="/",4,0))))</f>
        <v>3</v>
      </c>
      <c r="V26" s="30">
        <f>IF(N98="/",1,IF(O98="/",2,IF(P98="/",3,IF(Q98="/",4,0))))</f>
        <v>4</v>
      </c>
      <c r="AF26" s="34"/>
      <c r="AG26" s="74" t="s">
        <v>66</v>
      </c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121"/>
      <c r="AT26" s="121"/>
      <c r="AU26" s="121"/>
      <c r="AV26" s="121"/>
      <c r="AW26" s="75" t="s">
        <v>67</v>
      </c>
      <c r="AX26" s="30">
        <f>IF(AS87="/",1,IF(AT87="/",2,IF(AU87="/",3,IF(AV87="/",4,0))))</f>
        <v>4</v>
      </c>
      <c r="AY26" s="30">
        <f>IF(AS91="/",1,IF(AT91="/",2,IF(AU91="/",3,IF(AV91="/",4,0))))</f>
        <v>4</v>
      </c>
      <c r="AZ26" s="30">
        <f>IF(AS95="/",1,IF(AT95="/",2,IF(AU95="/",3,IF(AV95="/",4,0))))</f>
        <v>0</v>
      </c>
      <c r="BA26" s="30">
        <f>IF(AS98="/",1,IF(AT98="/",2,IF(AU98="/",3,IF(AV98="/",4,0))))</f>
        <v>4</v>
      </c>
      <c r="BK26" s="34"/>
      <c r="BL26" s="74" t="s">
        <v>66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121"/>
      <c r="BY26" s="121"/>
      <c r="BZ26" s="121"/>
      <c r="CA26" s="121"/>
      <c r="CB26" s="75" t="s">
        <v>67</v>
      </c>
      <c r="CC26" s="30">
        <f>IF(BX87="/",1,IF(BY87="/",2,IF(BZ87="/",3,IF(CA87="/",4,0))))</f>
        <v>1</v>
      </c>
      <c r="CD26" s="30">
        <f>IF(BX91="/",1,IF(BY91="/",2,IF(BZ91="/",3,IF(CA91="/",4,0))))</f>
        <v>1</v>
      </c>
      <c r="CE26" s="30">
        <f>IF(BX95="/",1,IF(BY95="/",2,IF(BZ95="/",3,IF(CA95="/",4,0))))</f>
        <v>1</v>
      </c>
      <c r="CF26" s="30">
        <f>IF(BX98="/",1,IF(BY98="/",2,IF(BZ98="/",3,IF(CA98="/",4,0))))</f>
        <v>4</v>
      </c>
    </row>
    <row r="27" spans="1:88" ht="20.100000000000001" customHeight="1">
      <c r="A27" s="34"/>
      <c r="B27" s="76" t="s">
        <v>68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121"/>
      <c r="O27" s="121"/>
      <c r="P27" s="121"/>
      <c r="Q27" s="121"/>
      <c r="R27" s="75" t="s">
        <v>69</v>
      </c>
      <c r="S27" s="30">
        <v>3.1</v>
      </c>
      <c r="T27" s="30">
        <v>3.2</v>
      </c>
      <c r="U27" s="30">
        <v>3.3</v>
      </c>
      <c r="AF27" s="34"/>
      <c r="AG27" s="76" t="s">
        <v>68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121"/>
      <c r="AT27" s="121"/>
      <c r="AU27" s="121"/>
      <c r="AV27" s="121"/>
      <c r="AW27" s="75" t="s">
        <v>69</v>
      </c>
      <c r="AX27" s="30">
        <v>3.1</v>
      </c>
      <c r="AY27" s="30">
        <v>3.2</v>
      </c>
      <c r="AZ27" s="30">
        <v>3.3</v>
      </c>
      <c r="BK27" s="34"/>
      <c r="BL27" s="76" t="s">
        <v>68</v>
      </c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121"/>
      <c r="BY27" s="121"/>
      <c r="BZ27" s="121"/>
      <c r="CA27" s="121"/>
      <c r="CB27" s="75" t="s">
        <v>69</v>
      </c>
      <c r="CC27" s="30">
        <v>3.1</v>
      </c>
      <c r="CD27" s="30">
        <v>3.2</v>
      </c>
      <c r="CE27" s="30">
        <v>3.3</v>
      </c>
    </row>
    <row r="28" spans="1:88" ht="20.100000000000001" customHeight="1">
      <c r="A28" s="34"/>
      <c r="B28" s="77" t="s">
        <v>70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21"/>
      <c r="O28" s="121"/>
      <c r="P28" s="121"/>
      <c r="Q28" s="121"/>
      <c r="R28" s="75" t="s">
        <v>71</v>
      </c>
      <c r="S28" s="30">
        <f>IF(N104="/",1,IF(O104="/",2,IF(P104="/",3,IF(Q104="/",4,0))))</f>
        <v>3</v>
      </c>
      <c r="T28" s="30">
        <f t="shared" ref="T28:U28" si="0">IF(O104="/",1,IF(P104="/",2,IF(Q104="/",3,IF(R104="/",4,0))))</f>
        <v>2</v>
      </c>
      <c r="U28" s="30">
        <f>IF(N113="/",1,IF(O113="/",2,IF(P113="/",3,IF(Q113="/",4,0))))</f>
        <v>3</v>
      </c>
      <c r="AF28" s="34"/>
      <c r="AG28" s="77" t="s">
        <v>70</v>
      </c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121"/>
      <c r="AT28" s="121"/>
      <c r="AU28" s="121"/>
      <c r="AV28" s="121"/>
      <c r="AW28" s="75" t="s">
        <v>71</v>
      </c>
      <c r="AX28" s="30">
        <f>IF(AS104="/",1,IF(AT104="/",2,IF(AU104="/",3,IF(AV104="/",4,0))))</f>
        <v>4</v>
      </c>
      <c r="AY28" s="30">
        <f t="shared" ref="AY28" si="1">IF(AT104="/",1,IF(AU104="/",2,IF(AV104="/",3,IF(AW104="/",4,0))))</f>
        <v>3</v>
      </c>
      <c r="AZ28" s="30">
        <f>IF(AS113="/",1,IF(AT113="/",2,IF(AU113="/",3,IF(AV113="/",4,0))))</f>
        <v>4</v>
      </c>
      <c r="BK28" s="34"/>
      <c r="BL28" s="77" t="s">
        <v>70</v>
      </c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121"/>
      <c r="BY28" s="121"/>
      <c r="BZ28" s="121"/>
      <c r="CA28" s="121"/>
      <c r="CB28" s="75" t="s">
        <v>71</v>
      </c>
      <c r="CC28" s="30">
        <f>IF(BX104="/",1,IF(BY104="/",2,IF(BZ104="/",3,IF(CA104="/",4,0))))</f>
        <v>2</v>
      </c>
      <c r="CD28" s="30">
        <f t="shared" ref="CD28" si="2">IF(BY104="/",1,IF(BZ104="/",2,IF(CA104="/",3,IF(CB104="/",4,0))))</f>
        <v>1</v>
      </c>
      <c r="CE28" s="30">
        <f>IF(BX113="/",1,IF(BY113="/",2,IF(BZ113="/",3,IF(CA113="/",4,0))))</f>
        <v>1</v>
      </c>
    </row>
    <row r="29" spans="1:88" ht="20.100000000000001" customHeight="1">
      <c r="A29" s="34"/>
      <c r="B29" s="77" t="s">
        <v>72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21"/>
      <c r="O29" s="121"/>
      <c r="P29" s="121"/>
      <c r="Q29" s="121"/>
      <c r="R29" s="75"/>
      <c r="AF29" s="34"/>
      <c r="AG29" s="77" t="s">
        <v>72</v>
      </c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121"/>
      <c r="AT29" s="121"/>
      <c r="AU29" s="121"/>
      <c r="AV29" s="121"/>
      <c r="AW29" s="75"/>
      <c r="BK29" s="34"/>
      <c r="BL29" s="77" t="s">
        <v>72</v>
      </c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121"/>
      <c r="BY29" s="121"/>
      <c r="BZ29" s="121"/>
      <c r="CA29" s="121"/>
      <c r="CB29" s="75"/>
    </row>
    <row r="30" spans="1:88" ht="20.100000000000001" customHeight="1">
      <c r="A30" s="34"/>
      <c r="B30" s="74"/>
      <c r="C30" s="34" t="s">
        <v>73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121"/>
      <c r="O30" s="121"/>
      <c r="P30" s="121" t="s">
        <v>18</v>
      </c>
      <c r="Q30" s="121"/>
      <c r="R30" s="75"/>
      <c r="AF30" s="34"/>
      <c r="AG30" s="74"/>
      <c r="AH30" s="34" t="s">
        <v>73</v>
      </c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121"/>
      <c r="AT30" s="121"/>
      <c r="AU30" s="121" t="s">
        <v>18</v>
      </c>
      <c r="AV30" s="121"/>
      <c r="AW30" s="75"/>
      <c r="BK30" s="34"/>
      <c r="BL30" s="74"/>
      <c r="BM30" s="34" t="s">
        <v>73</v>
      </c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121"/>
      <c r="BY30" s="121"/>
      <c r="BZ30" s="121" t="s">
        <v>18</v>
      </c>
      <c r="CA30" s="121"/>
      <c r="CB30" s="75"/>
    </row>
    <row r="31" spans="1:88" ht="20.100000000000001" customHeight="1">
      <c r="A31" s="34"/>
      <c r="B31" s="74"/>
      <c r="C31" s="34"/>
      <c r="D31" s="34" t="s">
        <v>74</v>
      </c>
      <c r="E31" s="34"/>
      <c r="F31" s="34"/>
      <c r="G31" s="34"/>
      <c r="H31" s="34"/>
      <c r="I31" s="34"/>
      <c r="J31" s="34"/>
      <c r="K31" s="34"/>
      <c r="L31" s="34"/>
      <c r="M31" s="34"/>
      <c r="N31" s="121"/>
      <c r="O31" s="121"/>
      <c r="P31" s="121"/>
      <c r="Q31" s="121"/>
      <c r="R31" s="75"/>
      <c r="AF31" s="34"/>
      <c r="AG31" s="74"/>
      <c r="AH31" s="34"/>
      <c r="AI31" s="34" t="s">
        <v>74</v>
      </c>
      <c r="AJ31" s="34"/>
      <c r="AK31" s="34"/>
      <c r="AL31" s="34"/>
      <c r="AM31" s="34"/>
      <c r="AN31" s="34"/>
      <c r="AO31" s="34"/>
      <c r="AP31" s="34"/>
      <c r="AQ31" s="34"/>
      <c r="AR31" s="34"/>
      <c r="AS31" s="121"/>
      <c r="AT31" s="121"/>
      <c r="AU31" s="121"/>
      <c r="AV31" s="121"/>
      <c r="AW31" s="75"/>
      <c r="BK31" s="34"/>
      <c r="BL31" s="74"/>
      <c r="BM31" s="34"/>
      <c r="BN31" s="34" t="s">
        <v>74</v>
      </c>
      <c r="BO31" s="34"/>
      <c r="BP31" s="34"/>
      <c r="BQ31" s="34"/>
      <c r="BR31" s="34"/>
      <c r="BS31" s="34"/>
      <c r="BT31" s="34"/>
      <c r="BU31" s="34"/>
      <c r="BV31" s="34"/>
      <c r="BW31" s="34"/>
      <c r="BX31" s="121"/>
      <c r="BY31" s="121"/>
      <c r="BZ31" s="121"/>
      <c r="CA31" s="121"/>
      <c r="CB31" s="75"/>
    </row>
    <row r="32" spans="1:88" ht="20.100000000000001" customHeight="1">
      <c r="A32" s="34"/>
      <c r="B32" s="74" t="s">
        <v>75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121"/>
      <c r="O32" s="121"/>
      <c r="P32" s="121"/>
      <c r="Q32" s="121"/>
      <c r="R32" s="75"/>
      <c r="AF32" s="34"/>
      <c r="AG32" s="74" t="s">
        <v>75</v>
      </c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121"/>
      <c r="AT32" s="121"/>
      <c r="AU32" s="121"/>
      <c r="AV32" s="121"/>
      <c r="AW32" s="75"/>
      <c r="BK32" s="34"/>
      <c r="BL32" s="74" t="s">
        <v>75</v>
      </c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121"/>
      <c r="BY32" s="121"/>
      <c r="BZ32" s="121"/>
      <c r="CA32" s="121"/>
      <c r="CB32" s="75"/>
    </row>
    <row r="33" spans="1:80" ht="20.100000000000001" customHeight="1">
      <c r="A33" s="34"/>
      <c r="B33" s="74" t="s">
        <v>76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121"/>
      <c r="O33" s="121"/>
      <c r="P33" s="121"/>
      <c r="Q33" s="121"/>
      <c r="R33" s="75"/>
      <c r="AF33" s="34"/>
      <c r="AG33" s="74" t="s">
        <v>76</v>
      </c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121"/>
      <c r="AT33" s="121"/>
      <c r="AU33" s="121"/>
      <c r="AV33" s="121"/>
      <c r="AW33" s="75"/>
      <c r="BK33" s="34"/>
      <c r="BL33" s="74" t="s">
        <v>76</v>
      </c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121"/>
      <c r="BY33" s="121"/>
      <c r="BZ33" s="121"/>
      <c r="CA33" s="121"/>
      <c r="CB33" s="75"/>
    </row>
    <row r="34" spans="1:80" ht="20.100000000000001" customHeight="1">
      <c r="A34" s="34"/>
      <c r="B34" s="74" t="s">
        <v>77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21"/>
      <c r="O34" s="121"/>
      <c r="P34" s="121"/>
      <c r="Q34" s="121"/>
      <c r="R34" s="75"/>
      <c r="AF34" s="34"/>
      <c r="AG34" s="74" t="s">
        <v>77</v>
      </c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121"/>
      <c r="AT34" s="121"/>
      <c r="AU34" s="121"/>
      <c r="AV34" s="121"/>
      <c r="AW34" s="75"/>
      <c r="BK34" s="34"/>
      <c r="BL34" s="74" t="s">
        <v>77</v>
      </c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121"/>
      <c r="BY34" s="121"/>
      <c r="BZ34" s="121"/>
      <c r="CA34" s="121"/>
      <c r="CB34" s="75"/>
    </row>
    <row r="35" spans="1:80" ht="20.100000000000001" customHeight="1">
      <c r="A35" s="34"/>
      <c r="B35" s="74" t="s">
        <v>78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121"/>
      <c r="O35" s="121"/>
      <c r="P35" s="121"/>
      <c r="Q35" s="121"/>
      <c r="R35" s="75"/>
      <c r="AF35" s="34"/>
      <c r="AG35" s="74" t="s">
        <v>78</v>
      </c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121"/>
      <c r="AT35" s="121"/>
      <c r="AU35" s="121"/>
      <c r="AV35" s="121"/>
      <c r="AW35" s="75"/>
      <c r="BK35" s="34"/>
      <c r="BL35" s="74" t="s">
        <v>78</v>
      </c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121"/>
      <c r="BY35" s="121"/>
      <c r="BZ35" s="121"/>
      <c r="CA35" s="121"/>
      <c r="CB35" s="75"/>
    </row>
    <row r="36" spans="1:80" ht="20.100000000000001" customHeight="1">
      <c r="A36" s="34"/>
      <c r="B36" s="74"/>
      <c r="C36" s="34" t="s">
        <v>79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121"/>
      <c r="O36" s="121"/>
      <c r="P36" s="121"/>
      <c r="Q36" s="121" t="s">
        <v>18</v>
      </c>
      <c r="R36" s="75"/>
      <c r="AF36" s="34"/>
      <c r="AG36" s="74"/>
      <c r="AH36" s="34" t="s">
        <v>79</v>
      </c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121"/>
      <c r="AT36" s="121" t="s">
        <v>18</v>
      </c>
      <c r="AU36" s="121"/>
      <c r="AV36" s="121"/>
      <c r="AW36" s="75"/>
      <c r="BK36" s="34"/>
      <c r="BL36" s="74"/>
      <c r="BM36" s="34" t="s">
        <v>79</v>
      </c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121"/>
      <c r="BY36" s="121"/>
      <c r="BZ36" s="121"/>
      <c r="CA36" s="121" t="s">
        <v>18</v>
      </c>
      <c r="CB36" s="75"/>
    </row>
    <row r="37" spans="1:80" ht="20.100000000000001" customHeight="1">
      <c r="A37" s="34"/>
      <c r="B37" s="74"/>
      <c r="C37" s="34"/>
      <c r="D37" s="34" t="s">
        <v>80</v>
      </c>
      <c r="E37" s="34"/>
      <c r="F37" s="34"/>
      <c r="G37" s="34"/>
      <c r="H37" s="34"/>
      <c r="I37" s="34"/>
      <c r="J37" s="34"/>
      <c r="K37" s="34"/>
      <c r="L37" s="34"/>
      <c r="M37" s="34"/>
      <c r="N37" s="121"/>
      <c r="O37" s="121"/>
      <c r="P37" s="121"/>
      <c r="Q37" s="121"/>
      <c r="R37" s="75"/>
      <c r="AF37" s="34"/>
      <c r="AG37" s="74"/>
      <c r="AH37" s="34"/>
      <c r="AI37" s="34" t="s">
        <v>80</v>
      </c>
      <c r="AJ37" s="34"/>
      <c r="AK37" s="34"/>
      <c r="AL37" s="34"/>
      <c r="AM37" s="34"/>
      <c r="AN37" s="34"/>
      <c r="AO37" s="34"/>
      <c r="AP37" s="34"/>
      <c r="AQ37" s="34"/>
      <c r="AR37" s="34"/>
      <c r="AS37" s="121"/>
      <c r="AT37" s="121"/>
      <c r="AU37" s="121"/>
      <c r="AV37" s="121"/>
      <c r="AW37" s="75"/>
      <c r="BK37" s="34"/>
      <c r="BL37" s="74"/>
      <c r="BM37" s="34"/>
      <c r="BN37" s="34" t="s">
        <v>80</v>
      </c>
      <c r="BO37" s="34"/>
      <c r="BP37" s="34"/>
      <c r="BQ37" s="34"/>
      <c r="BR37" s="34"/>
      <c r="BS37" s="34"/>
      <c r="BT37" s="34"/>
      <c r="BU37" s="34"/>
      <c r="BV37" s="34"/>
      <c r="BW37" s="34"/>
      <c r="BX37" s="121"/>
      <c r="BY37" s="121"/>
      <c r="BZ37" s="121"/>
      <c r="CA37" s="121"/>
      <c r="CB37" s="75"/>
    </row>
    <row r="38" spans="1:80" ht="20.100000000000001" customHeight="1">
      <c r="A38" s="34"/>
      <c r="B38" s="74" t="s">
        <v>81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21"/>
      <c r="O38" s="121"/>
      <c r="P38" s="121"/>
      <c r="Q38" s="121"/>
      <c r="R38" s="75"/>
      <c r="AF38" s="34"/>
      <c r="AG38" s="74" t="s">
        <v>81</v>
      </c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121"/>
      <c r="AT38" s="121"/>
      <c r="AU38" s="121"/>
      <c r="AV38" s="121"/>
      <c r="AW38" s="75"/>
      <c r="BK38" s="34"/>
      <c r="BL38" s="74" t="s">
        <v>81</v>
      </c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121"/>
      <c r="BY38" s="121"/>
      <c r="BZ38" s="121"/>
      <c r="CA38" s="121"/>
      <c r="CB38" s="75"/>
    </row>
    <row r="39" spans="1:80" ht="20.100000000000001" customHeight="1">
      <c r="A39" s="34"/>
      <c r="B39" s="74" t="s">
        <v>82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121"/>
      <c r="O39" s="121"/>
      <c r="P39" s="121"/>
      <c r="Q39" s="121"/>
      <c r="R39" s="75"/>
      <c r="AF39" s="34"/>
      <c r="AG39" s="74" t="s">
        <v>82</v>
      </c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121"/>
      <c r="AT39" s="121"/>
      <c r="AU39" s="121"/>
      <c r="AV39" s="121"/>
      <c r="AW39" s="75"/>
      <c r="BK39" s="34"/>
      <c r="BL39" s="74" t="s">
        <v>82</v>
      </c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121"/>
      <c r="BY39" s="121"/>
      <c r="BZ39" s="121"/>
      <c r="CA39" s="121"/>
      <c r="CB39" s="75"/>
    </row>
    <row r="40" spans="1:80" ht="20.100000000000001" customHeight="1">
      <c r="A40" s="34"/>
      <c r="B40" s="74" t="s">
        <v>83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21"/>
      <c r="O40" s="121"/>
      <c r="P40" s="121"/>
      <c r="Q40" s="121"/>
      <c r="R40" s="75"/>
      <c r="AF40" s="34"/>
      <c r="AG40" s="74" t="s">
        <v>83</v>
      </c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121"/>
      <c r="AT40" s="121"/>
      <c r="AU40" s="121"/>
      <c r="AV40" s="121"/>
      <c r="AW40" s="75"/>
      <c r="BK40" s="34"/>
      <c r="BL40" s="74" t="s">
        <v>83</v>
      </c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121"/>
      <c r="BY40" s="121"/>
      <c r="BZ40" s="121"/>
      <c r="CA40" s="121"/>
      <c r="CB40" s="75"/>
    </row>
    <row r="41" spans="1:80" ht="20.100000000000001" customHeight="1">
      <c r="A41" s="34"/>
      <c r="B41" s="74" t="s">
        <v>84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121"/>
      <c r="O41" s="121"/>
      <c r="P41" s="121"/>
      <c r="Q41" s="121"/>
      <c r="R41" s="75"/>
      <c r="AF41" s="34"/>
      <c r="AG41" s="74" t="s">
        <v>84</v>
      </c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121"/>
      <c r="AT41" s="121"/>
      <c r="AU41" s="121"/>
      <c r="AV41" s="121"/>
      <c r="AW41" s="75"/>
      <c r="BK41" s="34"/>
      <c r="BL41" s="74" t="s">
        <v>84</v>
      </c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121"/>
      <c r="BY41" s="121"/>
      <c r="BZ41" s="121"/>
      <c r="CA41" s="121"/>
      <c r="CB41" s="75"/>
    </row>
    <row r="42" spans="1:80" ht="18" customHeight="1">
      <c r="A42" s="34"/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80"/>
      <c r="O42" s="80"/>
      <c r="P42" s="80"/>
      <c r="Q42" s="80"/>
      <c r="R42" s="80"/>
      <c r="AF42" s="34"/>
      <c r="AG42" s="78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80"/>
      <c r="AT42" s="80"/>
      <c r="AU42" s="80"/>
      <c r="AV42" s="80"/>
      <c r="AW42" s="80"/>
      <c r="BK42" s="34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80"/>
      <c r="BY42" s="80"/>
      <c r="BZ42" s="80"/>
      <c r="CA42" s="80"/>
      <c r="CB42" s="80"/>
    </row>
    <row r="43" spans="1:80" ht="18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0" ht="18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81"/>
      <c r="T44" s="81"/>
      <c r="U44" s="81"/>
      <c r="V44" s="81"/>
      <c r="W44" s="81"/>
      <c r="X44" s="81"/>
      <c r="Y44" s="81"/>
      <c r="Z44" s="81"/>
      <c r="AA44" s="82"/>
      <c r="AB44" s="82"/>
      <c r="AC44" s="82"/>
      <c r="AD44" s="82"/>
      <c r="AE44" s="82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81"/>
      <c r="AY44" s="81"/>
      <c r="AZ44" s="81"/>
      <c r="BA44" s="81"/>
      <c r="BB44" s="81"/>
      <c r="BC44" s="81"/>
      <c r="BD44" s="81"/>
      <c r="BE44" s="81"/>
      <c r="BF44" s="82"/>
      <c r="BG44" s="82"/>
      <c r="BH44" s="82"/>
      <c r="BI44" s="82"/>
      <c r="BJ44" s="82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</row>
    <row r="45" spans="1:80" ht="18" customHeight="1">
      <c r="A45" s="34"/>
      <c r="B45" s="129" t="s">
        <v>49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6" t="s">
        <v>50</v>
      </c>
      <c r="O45" s="136"/>
      <c r="P45" s="136"/>
      <c r="Q45" s="136"/>
      <c r="R45" s="135" t="s">
        <v>51</v>
      </c>
      <c r="AF45" s="34"/>
      <c r="AG45" s="129" t="s">
        <v>49</v>
      </c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1"/>
      <c r="AS45" s="136" t="s">
        <v>50</v>
      </c>
      <c r="AT45" s="136"/>
      <c r="AU45" s="136"/>
      <c r="AV45" s="136"/>
      <c r="AW45" s="135" t="s">
        <v>51</v>
      </c>
      <c r="BK45" s="34"/>
      <c r="BL45" s="129" t="s">
        <v>49</v>
      </c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1"/>
      <c r="BX45" s="136" t="s">
        <v>50</v>
      </c>
      <c r="BY45" s="136"/>
      <c r="BZ45" s="136"/>
      <c r="CA45" s="136"/>
      <c r="CB45" s="135" t="s">
        <v>51</v>
      </c>
    </row>
    <row r="46" spans="1:80" ht="14.1" customHeight="1">
      <c r="A46" s="34"/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1"/>
      <c r="N46" s="66">
        <v>1</v>
      </c>
      <c r="O46" s="66">
        <v>2</v>
      </c>
      <c r="P46" s="66">
        <v>3</v>
      </c>
      <c r="Q46" s="66">
        <v>4</v>
      </c>
      <c r="R46" s="125"/>
      <c r="AF46" s="34"/>
      <c r="AG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1"/>
      <c r="AS46" s="66">
        <v>1</v>
      </c>
      <c r="AT46" s="66">
        <v>2</v>
      </c>
      <c r="AU46" s="66">
        <v>3</v>
      </c>
      <c r="AV46" s="66">
        <v>4</v>
      </c>
      <c r="AW46" s="125"/>
      <c r="BK46" s="34"/>
      <c r="BL46" s="129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1"/>
      <c r="BX46" s="66">
        <v>1</v>
      </c>
      <c r="BY46" s="66">
        <v>2</v>
      </c>
      <c r="BZ46" s="66">
        <v>3</v>
      </c>
      <c r="CA46" s="66">
        <v>4</v>
      </c>
      <c r="CB46" s="125"/>
    </row>
    <row r="47" spans="1:80" ht="14.1" customHeight="1">
      <c r="A47" s="34"/>
      <c r="B47" s="129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1"/>
      <c r="N47" s="67" t="s">
        <v>52</v>
      </c>
      <c r="O47" s="67" t="s">
        <v>52</v>
      </c>
      <c r="P47" s="67" t="s">
        <v>52</v>
      </c>
      <c r="Q47" s="67" t="s">
        <v>52</v>
      </c>
      <c r="R47" s="125"/>
      <c r="AF47" s="34"/>
      <c r="AG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1"/>
      <c r="AS47" s="67" t="s">
        <v>52</v>
      </c>
      <c r="AT47" s="67" t="s">
        <v>52</v>
      </c>
      <c r="AU47" s="67" t="s">
        <v>52</v>
      </c>
      <c r="AV47" s="67" t="s">
        <v>52</v>
      </c>
      <c r="AW47" s="125"/>
      <c r="BK47" s="34"/>
      <c r="BL47" s="129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1"/>
      <c r="BX47" s="67" t="s">
        <v>52</v>
      </c>
      <c r="BY47" s="67" t="s">
        <v>52</v>
      </c>
      <c r="BZ47" s="67" t="s">
        <v>52</v>
      </c>
      <c r="CA47" s="67" t="s">
        <v>52</v>
      </c>
      <c r="CB47" s="125"/>
    </row>
    <row r="48" spans="1:80" ht="14.1" customHeight="1">
      <c r="A48" s="34"/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1"/>
      <c r="N48" s="67" t="s">
        <v>53</v>
      </c>
      <c r="O48" s="67" t="s">
        <v>53</v>
      </c>
      <c r="P48" s="67" t="s">
        <v>54</v>
      </c>
      <c r="Q48" s="67" t="s">
        <v>55</v>
      </c>
      <c r="R48" s="125"/>
      <c r="AF48" s="34"/>
      <c r="AG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1"/>
      <c r="AS48" s="67" t="s">
        <v>53</v>
      </c>
      <c r="AT48" s="67" t="s">
        <v>53</v>
      </c>
      <c r="AU48" s="67" t="s">
        <v>54</v>
      </c>
      <c r="AV48" s="67" t="s">
        <v>55</v>
      </c>
      <c r="AW48" s="125"/>
      <c r="BK48" s="34"/>
      <c r="BL48" s="129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1"/>
      <c r="BX48" s="67" t="s">
        <v>53</v>
      </c>
      <c r="BY48" s="67" t="s">
        <v>53</v>
      </c>
      <c r="BZ48" s="67" t="s">
        <v>54</v>
      </c>
      <c r="CA48" s="67" t="s">
        <v>55</v>
      </c>
      <c r="CB48" s="125"/>
    </row>
    <row r="49" spans="1:80" ht="14.1" customHeight="1">
      <c r="A49" s="34"/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4"/>
      <c r="N49" s="68" t="s">
        <v>56</v>
      </c>
      <c r="O49" s="68" t="s">
        <v>57</v>
      </c>
      <c r="P49" s="68" t="s">
        <v>57</v>
      </c>
      <c r="Q49" s="68" t="s">
        <v>57</v>
      </c>
      <c r="R49" s="125"/>
      <c r="AF49" s="34"/>
      <c r="AG49" s="132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4"/>
      <c r="AS49" s="68" t="s">
        <v>56</v>
      </c>
      <c r="AT49" s="68" t="s">
        <v>57</v>
      </c>
      <c r="AU49" s="68" t="s">
        <v>57</v>
      </c>
      <c r="AV49" s="68" t="s">
        <v>57</v>
      </c>
      <c r="AW49" s="125"/>
      <c r="BK49" s="34"/>
      <c r="BL49" s="132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4"/>
      <c r="BX49" s="68" t="s">
        <v>56</v>
      </c>
      <c r="BY49" s="68" t="s">
        <v>57</v>
      </c>
      <c r="BZ49" s="68" t="s">
        <v>57</v>
      </c>
      <c r="CA49" s="68" t="s">
        <v>57</v>
      </c>
      <c r="CB49" s="125"/>
    </row>
    <row r="50" spans="1:80" ht="23.1" customHeight="1">
      <c r="A50" s="34"/>
      <c r="B50" s="83"/>
      <c r="C50" s="84" t="s">
        <v>85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  <c r="N50" s="120" t="s">
        <v>18</v>
      </c>
      <c r="O50" s="120"/>
      <c r="P50" s="120"/>
      <c r="Q50" s="120"/>
      <c r="R50" s="86"/>
      <c r="AF50" s="34"/>
      <c r="AG50" s="83"/>
      <c r="AH50" s="84" t="s">
        <v>85</v>
      </c>
      <c r="AI50" s="84"/>
      <c r="AJ50" s="84"/>
      <c r="AK50" s="84"/>
      <c r="AL50" s="84"/>
      <c r="AM50" s="84"/>
      <c r="AN50" s="84"/>
      <c r="AO50" s="84"/>
      <c r="AP50" s="84"/>
      <c r="AQ50" s="84"/>
      <c r="AR50" s="85"/>
      <c r="AS50" s="120"/>
      <c r="AT50" s="120"/>
      <c r="AU50" s="120"/>
      <c r="AV50" s="120" t="s">
        <v>18</v>
      </c>
      <c r="AW50" s="86"/>
      <c r="BK50" s="34"/>
      <c r="BL50" s="83"/>
      <c r="BM50" s="84" t="s">
        <v>85</v>
      </c>
      <c r="BN50" s="84"/>
      <c r="BO50" s="84"/>
      <c r="BP50" s="84"/>
      <c r="BQ50" s="84"/>
      <c r="BR50" s="84"/>
      <c r="BS50" s="84"/>
      <c r="BT50" s="84"/>
      <c r="BU50" s="84"/>
      <c r="BV50" s="84"/>
      <c r="BW50" s="85"/>
      <c r="BX50" s="120" t="s">
        <v>18</v>
      </c>
      <c r="BY50" s="120"/>
      <c r="BZ50" s="120"/>
      <c r="CA50" s="120"/>
      <c r="CB50" s="86"/>
    </row>
    <row r="51" spans="1:80" ht="23.1" customHeight="1">
      <c r="A51" s="34"/>
      <c r="B51" s="74"/>
      <c r="C51" s="34"/>
      <c r="D51" s="87" t="s">
        <v>86</v>
      </c>
      <c r="E51" s="34"/>
      <c r="F51" s="34"/>
      <c r="G51" s="34"/>
      <c r="H51" s="34"/>
      <c r="I51" s="34"/>
      <c r="J51" s="34"/>
      <c r="K51" s="34"/>
      <c r="L51" s="34"/>
      <c r="M51" s="86"/>
      <c r="N51" s="121"/>
      <c r="O51" s="121"/>
      <c r="P51" s="121"/>
      <c r="Q51" s="121"/>
      <c r="R51" s="86"/>
      <c r="AF51" s="34"/>
      <c r="AG51" s="74"/>
      <c r="AH51" s="34"/>
      <c r="AI51" s="87" t="s">
        <v>86</v>
      </c>
      <c r="AJ51" s="34"/>
      <c r="AK51" s="34"/>
      <c r="AL51" s="34"/>
      <c r="AM51" s="34"/>
      <c r="AN51" s="34"/>
      <c r="AO51" s="34"/>
      <c r="AP51" s="34"/>
      <c r="AQ51" s="34"/>
      <c r="AR51" s="86"/>
      <c r="AS51" s="121"/>
      <c r="AT51" s="121"/>
      <c r="AU51" s="121"/>
      <c r="AV51" s="121"/>
      <c r="AW51" s="86"/>
      <c r="BK51" s="34"/>
      <c r="BL51" s="74"/>
      <c r="BM51" s="34"/>
      <c r="BN51" s="87" t="s">
        <v>86</v>
      </c>
      <c r="BO51" s="34"/>
      <c r="BP51" s="34"/>
      <c r="BQ51" s="34"/>
      <c r="BR51" s="34"/>
      <c r="BS51" s="34"/>
      <c r="BT51" s="34"/>
      <c r="BU51" s="34"/>
      <c r="BV51" s="34"/>
      <c r="BW51" s="86"/>
      <c r="BX51" s="121"/>
      <c r="BY51" s="121"/>
      <c r="BZ51" s="121"/>
      <c r="CA51" s="121"/>
      <c r="CB51" s="86"/>
    </row>
    <row r="52" spans="1:80" ht="23.1" customHeight="1">
      <c r="A52" s="34"/>
      <c r="B52" s="74" t="s">
        <v>87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86"/>
      <c r="N52" s="121"/>
      <c r="O52" s="121"/>
      <c r="P52" s="121"/>
      <c r="Q52" s="121"/>
      <c r="R52" s="86"/>
      <c r="AF52" s="34"/>
      <c r="AG52" s="74" t="s">
        <v>87</v>
      </c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86"/>
      <c r="AS52" s="121"/>
      <c r="AT52" s="121"/>
      <c r="AU52" s="121"/>
      <c r="AV52" s="121"/>
      <c r="AW52" s="86"/>
      <c r="BK52" s="34"/>
      <c r="BL52" s="74" t="s">
        <v>87</v>
      </c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86"/>
      <c r="BX52" s="121"/>
      <c r="BY52" s="121"/>
      <c r="BZ52" s="121"/>
      <c r="CA52" s="121"/>
      <c r="CB52" s="86"/>
    </row>
    <row r="53" spans="1:80" ht="23.1" customHeight="1">
      <c r="A53" s="34"/>
      <c r="B53" s="88" t="s">
        <v>88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86"/>
      <c r="N53" s="121"/>
      <c r="O53" s="121"/>
      <c r="P53" s="121"/>
      <c r="Q53" s="121"/>
      <c r="R53" s="86"/>
      <c r="AF53" s="34"/>
      <c r="AG53" s="88" t="s">
        <v>88</v>
      </c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86"/>
      <c r="AS53" s="121"/>
      <c r="AT53" s="121"/>
      <c r="AU53" s="121"/>
      <c r="AV53" s="121"/>
      <c r="AW53" s="86"/>
      <c r="BK53" s="34"/>
      <c r="BL53" s="88" t="s">
        <v>88</v>
      </c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86"/>
      <c r="BX53" s="121"/>
      <c r="BY53" s="121"/>
      <c r="BZ53" s="121"/>
      <c r="CA53" s="121"/>
      <c r="CB53" s="86"/>
    </row>
    <row r="54" spans="1:80" ht="23.1" customHeight="1">
      <c r="A54" s="34"/>
      <c r="B54" s="74" t="s">
        <v>89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86"/>
      <c r="N54" s="121"/>
      <c r="O54" s="121"/>
      <c r="P54" s="121"/>
      <c r="Q54" s="121"/>
      <c r="R54" s="86"/>
      <c r="AF54" s="34"/>
      <c r="AG54" s="74" t="s">
        <v>89</v>
      </c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86"/>
      <c r="AS54" s="121"/>
      <c r="AT54" s="121"/>
      <c r="AU54" s="121"/>
      <c r="AV54" s="121"/>
      <c r="AW54" s="86"/>
      <c r="BK54" s="34"/>
      <c r="BL54" s="74" t="s">
        <v>89</v>
      </c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86"/>
      <c r="BX54" s="121"/>
      <c r="BY54" s="121"/>
      <c r="BZ54" s="121"/>
      <c r="CA54" s="121"/>
      <c r="CB54" s="86"/>
    </row>
    <row r="55" spans="1:80" ht="23.1" customHeight="1">
      <c r="A55" s="34"/>
      <c r="B55" s="74"/>
      <c r="C55" s="34" t="s">
        <v>90</v>
      </c>
      <c r="D55" s="34"/>
      <c r="E55" s="34"/>
      <c r="F55" s="34"/>
      <c r="G55" s="34"/>
      <c r="H55" s="34"/>
      <c r="I55" s="34"/>
      <c r="J55" s="34"/>
      <c r="K55" s="34"/>
      <c r="L55" s="34"/>
      <c r="M55" s="86"/>
      <c r="N55" s="121"/>
      <c r="O55" s="121" t="s">
        <v>18</v>
      </c>
      <c r="P55" s="121"/>
      <c r="Q55" s="121"/>
      <c r="R55" s="86"/>
      <c r="AF55" s="34"/>
      <c r="AG55" s="74"/>
      <c r="AH55" s="34" t="s">
        <v>90</v>
      </c>
      <c r="AI55" s="34"/>
      <c r="AJ55" s="34"/>
      <c r="AK55" s="34"/>
      <c r="AL55" s="34"/>
      <c r="AM55" s="34"/>
      <c r="AN55" s="34"/>
      <c r="AO55" s="34"/>
      <c r="AP55" s="34"/>
      <c r="AQ55" s="34"/>
      <c r="AR55" s="86"/>
      <c r="AS55" s="121"/>
      <c r="AT55" s="121" t="s">
        <v>18</v>
      </c>
      <c r="AU55" s="121"/>
      <c r="AV55" s="121"/>
      <c r="AW55" s="86"/>
      <c r="BK55" s="34"/>
      <c r="BL55" s="74"/>
      <c r="BM55" s="34" t="s">
        <v>90</v>
      </c>
      <c r="BN55" s="34"/>
      <c r="BO55" s="34"/>
      <c r="BP55" s="34"/>
      <c r="BQ55" s="34"/>
      <c r="BR55" s="34"/>
      <c r="BS55" s="34"/>
      <c r="BT55" s="34"/>
      <c r="BU55" s="34"/>
      <c r="BV55" s="34"/>
      <c r="BW55" s="86"/>
      <c r="BX55" s="121"/>
      <c r="BY55" s="121" t="s">
        <v>18</v>
      </c>
      <c r="BZ55" s="121"/>
      <c r="CA55" s="121"/>
      <c r="CB55" s="86"/>
    </row>
    <row r="56" spans="1:80" ht="23.1" customHeight="1">
      <c r="A56" s="34"/>
      <c r="B56" s="74"/>
      <c r="C56" s="34"/>
      <c r="D56" s="87" t="s">
        <v>91</v>
      </c>
      <c r="E56" s="34"/>
      <c r="F56" s="34"/>
      <c r="G56" s="34"/>
      <c r="H56" s="34"/>
      <c r="I56" s="34"/>
      <c r="J56" s="34"/>
      <c r="K56" s="34"/>
      <c r="L56" s="34"/>
      <c r="M56" s="86"/>
      <c r="N56" s="121"/>
      <c r="O56" s="121"/>
      <c r="P56" s="121"/>
      <c r="Q56" s="121"/>
      <c r="R56" s="86"/>
      <c r="AF56" s="34"/>
      <c r="AG56" s="74"/>
      <c r="AH56" s="34"/>
      <c r="AI56" s="87" t="s">
        <v>91</v>
      </c>
      <c r="AJ56" s="34"/>
      <c r="AK56" s="34"/>
      <c r="AL56" s="34"/>
      <c r="AM56" s="34"/>
      <c r="AN56" s="34"/>
      <c r="AO56" s="34"/>
      <c r="AP56" s="34"/>
      <c r="AQ56" s="34"/>
      <c r="AR56" s="86"/>
      <c r="AS56" s="121"/>
      <c r="AT56" s="121"/>
      <c r="AU56" s="121"/>
      <c r="AV56" s="121"/>
      <c r="AW56" s="86"/>
      <c r="BK56" s="34"/>
      <c r="BL56" s="74"/>
      <c r="BM56" s="34"/>
      <c r="BN56" s="87" t="s">
        <v>91</v>
      </c>
      <c r="BO56" s="34"/>
      <c r="BP56" s="34"/>
      <c r="BQ56" s="34"/>
      <c r="BR56" s="34"/>
      <c r="BS56" s="34"/>
      <c r="BT56" s="34"/>
      <c r="BU56" s="34"/>
      <c r="BV56" s="34"/>
      <c r="BW56" s="86"/>
      <c r="BX56" s="121"/>
      <c r="BY56" s="121"/>
      <c r="BZ56" s="121"/>
      <c r="CA56" s="121"/>
      <c r="CB56" s="86"/>
    </row>
    <row r="57" spans="1:80" ht="23.1" customHeight="1">
      <c r="A57" s="34"/>
      <c r="B57" s="74" t="s">
        <v>92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86"/>
      <c r="N57" s="121"/>
      <c r="O57" s="121"/>
      <c r="P57" s="121"/>
      <c r="Q57" s="121"/>
      <c r="R57" s="86"/>
      <c r="AF57" s="34"/>
      <c r="AG57" s="74" t="s">
        <v>92</v>
      </c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86"/>
      <c r="AS57" s="121"/>
      <c r="AT57" s="121"/>
      <c r="AU57" s="121"/>
      <c r="AV57" s="121"/>
      <c r="AW57" s="86"/>
      <c r="BK57" s="34"/>
      <c r="BL57" s="74" t="s">
        <v>92</v>
      </c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86"/>
      <c r="BX57" s="121"/>
      <c r="BY57" s="121"/>
      <c r="BZ57" s="121"/>
      <c r="CA57" s="121"/>
      <c r="CB57" s="86"/>
    </row>
    <row r="58" spans="1:80" ht="23.1" customHeight="1">
      <c r="A58" s="34"/>
      <c r="B58" s="74" t="s">
        <v>93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86"/>
      <c r="N58" s="121"/>
      <c r="O58" s="121"/>
      <c r="P58" s="121"/>
      <c r="Q58" s="121"/>
      <c r="R58" s="86"/>
      <c r="AF58" s="34"/>
      <c r="AG58" s="74" t="s">
        <v>93</v>
      </c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86"/>
      <c r="AS58" s="121"/>
      <c r="AT58" s="121"/>
      <c r="AU58" s="121"/>
      <c r="AV58" s="121"/>
      <c r="AW58" s="86"/>
      <c r="BK58" s="34"/>
      <c r="BL58" s="74" t="s">
        <v>93</v>
      </c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86"/>
      <c r="BX58" s="121"/>
      <c r="BY58" s="121"/>
      <c r="BZ58" s="121"/>
      <c r="CA58" s="121"/>
      <c r="CB58" s="86"/>
    </row>
    <row r="59" spans="1:80" ht="23.1" customHeight="1">
      <c r="A59" s="34"/>
      <c r="B59" s="77" t="s">
        <v>94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86"/>
      <c r="N59" s="121"/>
      <c r="O59" s="121"/>
      <c r="P59" s="121"/>
      <c r="Q59" s="121"/>
      <c r="R59" s="86"/>
      <c r="AF59" s="34"/>
      <c r="AG59" s="77" t="s">
        <v>94</v>
      </c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86"/>
      <c r="AS59" s="121"/>
      <c r="AT59" s="121"/>
      <c r="AU59" s="121"/>
      <c r="AV59" s="121"/>
      <c r="AW59" s="86"/>
      <c r="BK59" s="34"/>
      <c r="BL59" s="77" t="s">
        <v>94</v>
      </c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86"/>
      <c r="BX59" s="121"/>
      <c r="BY59" s="121"/>
      <c r="BZ59" s="121"/>
      <c r="CA59" s="121"/>
      <c r="CB59" s="86"/>
    </row>
    <row r="60" spans="1:80" ht="23.1" customHeight="1">
      <c r="A60" s="34"/>
      <c r="B60" s="77" t="s">
        <v>95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86"/>
      <c r="N60" s="121"/>
      <c r="O60" s="121"/>
      <c r="P60" s="121"/>
      <c r="Q60" s="121"/>
      <c r="R60" s="86"/>
      <c r="AF60" s="34"/>
      <c r="AG60" s="77" t="s">
        <v>95</v>
      </c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86"/>
      <c r="AS60" s="121"/>
      <c r="AT60" s="121"/>
      <c r="AU60" s="121"/>
      <c r="AV60" s="121"/>
      <c r="AW60" s="86"/>
      <c r="BK60" s="34"/>
      <c r="BL60" s="77" t="s">
        <v>95</v>
      </c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86"/>
      <c r="BX60" s="121"/>
      <c r="BY60" s="121"/>
      <c r="BZ60" s="121"/>
      <c r="CA60" s="121"/>
      <c r="CB60" s="86"/>
    </row>
    <row r="61" spans="1:80" ht="23.1" customHeight="1">
      <c r="A61" s="34"/>
      <c r="B61" s="74"/>
      <c r="C61" s="34" t="s">
        <v>96</v>
      </c>
      <c r="D61" s="34"/>
      <c r="E61" s="34"/>
      <c r="F61" s="34"/>
      <c r="G61" s="34"/>
      <c r="H61" s="34"/>
      <c r="I61" s="34"/>
      <c r="J61" s="34"/>
      <c r="K61" s="34"/>
      <c r="L61" s="34"/>
      <c r="M61" s="86"/>
      <c r="N61" s="121"/>
      <c r="O61" s="121"/>
      <c r="P61" s="121"/>
      <c r="Q61" s="121" t="s">
        <v>18</v>
      </c>
      <c r="R61" s="86"/>
      <c r="AF61" s="34"/>
      <c r="AG61" s="74"/>
      <c r="AH61" s="34" t="s">
        <v>96</v>
      </c>
      <c r="AI61" s="34"/>
      <c r="AJ61" s="34"/>
      <c r="AK61" s="34"/>
      <c r="AL61" s="34"/>
      <c r="AM61" s="34"/>
      <c r="AN61" s="34"/>
      <c r="AO61" s="34"/>
      <c r="AP61" s="34"/>
      <c r="AQ61" s="34"/>
      <c r="AR61" s="86"/>
      <c r="AS61" s="121"/>
      <c r="AT61" s="121"/>
      <c r="AU61" s="121"/>
      <c r="AV61" s="121" t="s">
        <v>18</v>
      </c>
      <c r="AW61" s="86"/>
      <c r="BK61" s="34"/>
      <c r="BL61" s="74"/>
      <c r="BM61" s="34" t="s">
        <v>96</v>
      </c>
      <c r="BN61" s="34"/>
      <c r="BO61" s="34"/>
      <c r="BP61" s="34"/>
      <c r="BQ61" s="34"/>
      <c r="BR61" s="34"/>
      <c r="BS61" s="34"/>
      <c r="BT61" s="34"/>
      <c r="BU61" s="34"/>
      <c r="BV61" s="34"/>
      <c r="BW61" s="86"/>
      <c r="BX61" s="121"/>
      <c r="BY61" s="121"/>
      <c r="BZ61" s="121"/>
      <c r="CA61" s="121" t="s">
        <v>18</v>
      </c>
      <c r="CB61" s="86"/>
    </row>
    <row r="62" spans="1:80" ht="23.1" customHeight="1">
      <c r="A62" s="34"/>
      <c r="B62" s="74" t="s">
        <v>97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86"/>
      <c r="N62" s="121"/>
      <c r="O62" s="121"/>
      <c r="P62" s="121"/>
      <c r="Q62" s="121"/>
      <c r="R62" s="86"/>
      <c r="AF62" s="34"/>
      <c r="AG62" s="74" t="s">
        <v>97</v>
      </c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86"/>
      <c r="AS62" s="121"/>
      <c r="AT62" s="121"/>
      <c r="AU62" s="121"/>
      <c r="AV62" s="121"/>
      <c r="AW62" s="86"/>
      <c r="BK62" s="34"/>
      <c r="BL62" s="74" t="s">
        <v>97</v>
      </c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86"/>
      <c r="BX62" s="121"/>
      <c r="BY62" s="121"/>
      <c r="BZ62" s="121"/>
      <c r="CA62" s="121"/>
      <c r="CB62" s="86"/>
    </row>
    <row r="63" spans="1:80" ht="23.1" customHeight="1">
      <c r="A63" s="34"/>
      <c r="B63" s="74"/>
      <c r="C63" s="34"/>
      <c r="D63" s="87" t="s">
        <v>98</v>
      </c>
      <c r="E63" s="34"/>
      <c r="F63" s="34"/>
      <c r="G63" s="34"/>
      <c r="H63" s="34"/>
      <c r="I63" s="34"/>
      <c r="J63" s="34"/>
      <c r="K63" s="34"/>
      <c r="L63" s="34"/>
      <c r="M63" s="86"/>
      <c r="N63" s="121"/>
      <c r="O63" s="121"/>
      <c r="P63" s="121"/>
      <c r="Q63" s="121"/>
      <c r="R63" s="86"/>
      <c r="AF63" s="34"/>
      <c r="AG63" s="74"/>
      <c r="AH63" s="34"/>
      <c r="AI63" s="87" t="s">
        <v>98</v>
      </c>
      <c r="AJ63" s="34"/>
      <c r="AK63" s="34"/>
      <c r="AL63" s="34"/>
      <c r="AM63" s="34"/>
      <c r="AN63" s="34"/>
      <c r="AO63" s="34"/>
      <c r="AP63" s="34"/>
      <c r="AQ63" s="34"/>
      <c r="AR63" s="86"/>
      <c r="AS63" s="121"/>
      <c r="AT63" s="121"/>
      <c r="AU63" s="121"/>
      <c r="AV63" s="121"/>
      <c r="AW63" s="86"/>
      <c r="BK63" s="34"/>
      <c r="BL63" s="74"/>
      <c r="BM63" s="34"/>
      <c r="BN63" s="87" t="s">
        <v>98</v>
      </c>
      <c r="BO63" s="34"/>
      <c r="BP63" s="34"/>
      <c r="BQ63" s="34"/>
      <c r="BR63" s="34"/>
      <c r="BS63" s="34"/>
      <c r="BT63" s="34"/>
      <c r="BU63" s="34"/>
      <c r="BV63" s="34"/>
      <c r="BW63" s="86"/>
      <c r="BX63" s="121"/>
      <c r="BY63" s="121"/>
      <c r="BZ63" s="121"/>
      <c r="CA63" s="121"/>
      <c r="CB63" s="86"/>
    </row>
    <row r="64" spans="1:80" ht="23.1" customHeight="1">
      <c r="A64" s="34"/>
      <c r="B64" s="74" t="s">
        <v>99</v>
      </c>
      <c r="C64" s="34"/>
      <c r="D64" s="87"/>
      <c r="E64" s="34"/>
      <c r="F64" s="34"/>
      <c r="G64" s="34"/>
      <c r="H64" s="34"/>
      <c r="I64" s="34"/>
      <c r="J64" s="34"/>
      <c r="K64" s="34"/>
      <c r="L64" s="34"/>
      <c r="M64" s="86"/>
      <c r="N64" s="121"/>
      <c r="O64" s="121"/>
      <c r="P64" s="121"/>
      <c r="Q64" s="121"/>
      <c r="R64" s="86"/>
      <c r="AF64" s="34"/>
      <c r="AG64" s="74" t="s">
        <v>99</v>
      </c>
      <c r="AH64" s="34"/>
      <c r="AI64" s="87"/>
      <c r="AJ64" s="34"/>
      <c r="AK64" s="34"/>
      <c r="AL64" s="34"/>
      <c r="AM64" s="34"/>
      <c r="AN64" s="34"/>
      <c r="AO64" s="34"/>
      <c r="AP64" s="34"/>
      <c r="AQ64" s="34"/>
      <c r="AR64" s="86"/>
      <c r="AS64" s="121"/>
      <c r="AT64" s="121"/>
      <c r="AU64" s="121"/>
      <c r="AV64" s="121"/>
      <c r="AW64" s="86"/>
      <c r="BK64" s="34"/>
      <c r="BL64" s="74" t="s">
        <v>99</v>
      </c>
      <c r="BM64" s="34"/>
      <c r="BN64" s="87"/>
      <c r="BO64" s="34"/>
      <c r="BP64" s="34"/>
      <c r="BQ64" s="34"/>
      <c r="BR64" s="34"/>
      <c r="BS64" s="34"/>
      <c r="BT64" s="34"/>
      <c r="BU64" s="34"/>
      <c r="BV64" s="34"/>
      <c r="BW64" s="86"/>
      <c r="BX64" s="121"/>
      <c r="BY64" s="121"/>
      <c r="BZ64" s="121"/>
      <c r="CA64" s="121"/>
      <c r="CB64" s="86"/>
    </row>
    <row r="65" spans="1:80" ht="23.1" customHeight="1">
      <c r="A65" s="34"/>
      <c r="B65" s="77" t="s">
        <v>100</v>
      </c>
      <c r="C65" s="34"/>
      <c r="D65" s="87"/>
      <c r="E65" s="34"/>
      <c r="F65" s="34"/>
      <c r="G65" s="34"/>
      <c r="H65" s="34"/>
      <c r="I65" s="34"/>
      <c r="J65" s="34"/>
      <c r="K65" s="34"/>
      <c r="L65" s="34"/>
      <c r="M65" s="86"/>
      <c r="N65" s="121"/>
      <c r="O65" s="121"/>
      <c r="P65" s="121"/>
      <c r="Q65" s="121"/>
      <c r="R65" s="86"/>
      <c r="AF65" s="34"/>
      <c r="AG65" s="77" t="s">
        <v>100</v>
      </c>
      <c r="AH65" s="34"/>
      <c r="AI65" s="87"/>
      <c r="AJ65" s="34"/>
      <c r="AK65" s="34"/>
      <c r="AL65" s="34"/>
      <c r="AM65" s="34"/>
      <c r="AN65" s="34"/>
      <c r="AO65" s="34"/>
      <c r="AP65" s="34"/>
      <c r="AQ65" s="34"/>
      <c r="AR65" s="86"/>
      <c r="AS65" s="121"/>
      <c r="AT65" s="121"/>
      <c r="AU65" s="121"/>
      <c r="AV65" s="121"/>
      <c r="AW65" s="86"/>
      <c r="BK65" s="34"/>
      <c r="BL65" s="77" t="s">
        <v>100</v>
      </c>
      <c r="BM65" s="34"/>
      <c r="BN65" s="87"/>
      <c r="BO65" s="34"/>
      <c r="BP65" s="34"/>
      <c r="BQ65" s="34"/>
      <c r="BR65" s="34"/>
      <c r="BS65" s="34"/>
      <c r="BT65" s="34"/>
      <c r="BU65" s="34"/>
      <c r="BV65" s="34"/>
      <c r="BW65" s="86"/>
      <c r="BX65" s="121"/>
      <c r="BY65" s="121"/>
      <c r="BZ65" s="121"/>
      <c r="CA65" s="121"/>
      <c r="CB65" s="86"/>
    </row>
    <row r="66" spans="1:80" ht="23.1" customHeight="1">
      <c r="A66" s="34"/>
      <c r="B66" s="77" t="s">
        <v>101</v>
      </c>
      <c r="C66" s="34"/>
      <c r="D66" s="87"/>
      <c r="E66" s="34"/>
      <c r="F66" s="34"/>
      <c r="G66" s="34"/>
      <c r="H66" s="34"/>
      <c r="I66" s="34"/>
      <c r="J66" s="34"/>
      <c r="K66" s="34"/>
      <c r="L66" s="34"/>
      <c r="M66" s="86"/>
      <c r="N66" s="121"/>
      <c r="O66" s="121"/>
      <c r="P66" s="121"/>
      <c r="Q66" s="121"/>
      <c r="R66" s="86"/>
      <c r="AF66" s="34"/>
      <c r="AG66" s="77" t="s">
        <v>101</v>
      </c>
      <c r="AH66" s="34"/>
      <c r="AI66" s="87"/>
      <c r="AJ66" s="34"/>
      <c r="AK66" s="34"/>
      <c r="AL66" s="34"/>
      <c r="AM66" s="34"/>
      <c r="AN66" s="34"/>
      <c r="AO66" s="34"/>
      <c r="AP66" s="34"/>
      <c r="AQ66" s="34"/>
      <c r="AR66" s="86"/>
      <c r="AS66" s="121"/>
      <c r="AT66" s="121"/>
      <c r="AU66" s="121"/>
      <c r="AV66" s="121"/>
      <c r="AW66" s="86"/>
      <c r="BK66" s="34"/>
      <c r="BL66" s="77" t="s">
        <v>101</v>
      </c>
      <c r="BM66" s="34"/>
      <c r="BN66" s="87"/>
      <c r="BO66" s="34"/>
      <c r="BP66" s="34"/>
      <c r="BQ66" s="34"/>
      <c r="BR66" s="34"/>
      <c r="BS66" s="34"/>
      <c r="BT66" s="34"/>
      <c r="BU66" s="34"/>
      <c r="BV66" s="34"/>
      <c r="BW66" s="86"/>
      <c r="BX66" s="121"/>
      <c r="BY66" s="121"/>
      <c r="BZ66" s="121"/>
      <c r="CA66" s="121"/>
      <c r="CB66" s="86"/>
    </row>
    <row r="67" spans="1:80" ht="23.1" customHeight="1">
      <c r="A67" s="34"/>
      <c r="B67" s="74"/>
      <c r="C67" s="34" t="s">
        <v>102</v>
      </c>
      <c r="D67" s="87"/>
      <c r="E67" s="34"/>
      <c r="F67" s="34"/>
      <c r="G67" s="34"/>
      <c r="H67" s="34"/>
      <c r="I67" s="34"/>
      <c r="J67" s="34"/>
      <c r="K67" s="34"/>
      <c r="L67" s="34"/>
      <c r="M67" s="86"/>
      <c r="N67" s="121"/>
      <c r="O67" s="121"/>
      <c r="P67" s="121" t="s">
        <v>18</v>
      </c>
      <c r="Q67" s="121"/>
      <c r="R67" s="86"/>
      <c r="AF67" s="34"/>
      <c r="AG67" s="74"/>
      <c r="AH67" s="34" t="s">
        <v>102</v>
      </c>
      <c r="AI67" s="87"/>
      <c r="AJ67" s="34"/>
      <c r="AK67" s="34"/>
      <c r="AL67" s="34"/>
      <c r="AM67" s="34"/>
      <c r="AN67" s="34"/>
      <c r="AO67" s="34"/>
      <c r="AP67" s="34"/>
      <c r="AQ67" s="34"/>
      <c r="AR67" s="86"/>
      <c r="AS67" s="121"/>
      <c r="AT67" s="121"/>
      <c r="AU67" s="121" t="s">
        <v>18</v>
      </c>
      <c r="AV67" s="121"/>
      <c r="AW67" s="86"/>
      <c r="BK67" s="34"/>
      <c r="BL67" s="74"/>
      <c r="BM67" s="34" t="s">
        <v>102</v>
      </c>
      <c r="BN67" s="87"/>
      <c r="BO67" s="34"/>
      <c r="BP67" s="34"/>
      <c r="BQ67" s="34"/>
      <c r="BR67" s="34"/>
      <c r="BS67" s="34"/>
      <c r="BT67" s="34"/>
      <c r="BU67" s="34"/>
      <c r="BV67" s="34"/>
      <c r="BW67" s="86"/>
      <c r="BX67" s="121" t="s">
        <v>18</v>
      </c>
      <c r="BY67" s="121"/>
      <c r="BZ67" s="121"/>
      <c r="CA67" s="121"/>
      <c r="CB67" s="86"/>
    </row>
    <row r="68" spans="1:80" ht="23.1" customHeight="1">
      <c r="A68" s="34"/>
      <c r="B68" s="74"/>
      <c r="C68" s="34"/>
      <c r="D68" s="87" t="s">
        <v>103</v>
      </c>
      <c r="E68" s="34"/>
      <c r="F68" s="34"/>
      <c r="G68" s="34"/>
      <c r="H68" s="34"/>
      <c r="I68" s="34"/>
      <c r="J68" s="34"/>
      <c r="K68" s="34"/>
      <c r="L68" s="34"/>
      <c r="M68" s="86"/>
      <c r="N68" s="121"/>
      <c r="O68" s="121"/>
      <c r="P68" s="121"/>
      <c r="Q68" s="121"/>
      <c r="R68" s="86"/>
      <c r="AF68" s="34"/>
      <c r="AG68" s="74"/>
      <c r="AH68" s="34"/>
      <c r="AI68" s="87" t="s">
        <v>103</v>
      </c>
      <c r="AJ68" s="34"/>
      <c r="AK68" s="34"/>
      <c r="AL68" s="34"/>
      <c r="AM68" s="34"/>
      <c r="AN68" s="34"/>
      <c r="AO68" s="34"/>
      <c r="AP68" s="34"/>
      <c r="AQ68" s="34"/>
      <c r="AR68" s="86"/>
      <c r="AS68" s="121"/>
      <c r="AT68" s="121"/>
      <c r="AU68" s="121"/>
      <c r="AV68" s="121"/>
      <c r="AW68" s="86"/>
      <c r="BK68" s="34"/>
      <c r="BL68" s="74"/>
      <c r="BM68" s="34"/>
      <c r="BN68" s="87" t="s">
        <v>103</v>
      </c>
      <c r="BO68" s="34"/>
      <c r="BP68" s="34"/>
      <c r="BQ68" s="34"/>
      <c r="BR68" s="34"/>
      <c r="BS68" s="34"/>
      <c r="BT68" s="34"/>
      <c r="BU68" s="34"/>
      <c r="BV68" s="34"/>
      <c r="BW68" s="86"/>
      <c r="BX68" s="121"/>
      <c r="BY68" s="121"/>
      <c r="BZ68" s="121"/>
      <c r="CA68" s="121"/>
      <c r="CB68" s="86"/>
    </row>
    <row r="69" spans="1:80" ht="23.1" customHeight="1">
      <c r="A69" s="34"/>
      <c r="B69" s="77" t="s">
        <v>104</v>
      </c>
      <c r="C69" s="34"/>
      <c r="D69" s="87"/>
      <c r="E69" s="34"/>
      <c r="F69" s="34"/>
      <c r="G69" s="34"/>
      <c r="H69" s="34"/>
      <c r="I69" s="34"/>
      <c r="J69" s="34"/>
      <c r="K69" s="34"/>
      <c r="L69" s="34"/>
      <c r="M69" s="86"/>
      <c r="N69" s="121"/>
      <c r="O69" s="121"/>
      <c r="P69" s="121"/>
      <c r="Q69" s="121"/>
      <c r="R69" s="86"/>
      <c r="AF69" s="34"/>
      <c r="AG69" s="77" t="s">
        <v>104</v>
      </c>
      <c r="AH69" s="34"/>
      <c r="AI69" s="87"/>
      <c r="AJ69" s="34"/>
      <c r="AK69" s="34"/>
      <c r="AL69" s="34"/>
      <c r="AM69" s="34"/>
      <c r="AN69" s="34"/>
      <c r="AO69" s="34"/>
      <c r="AP69" s="34"/>
      <c r="AQ69" s="34"/>
      <c r="AR69" s="86"/>
      <c r="AS69" s="121"/>
      <c r="AT69" s="121"/>
      <c r="AU69" s="121"/>
      <c r="AV69" s="121"/>
      <c r="AW69" s="86"/>
      <c r="BK69" s="34"/>
      <c r="BL69" s="77" t="s">
        <v>104</v>
      </c>
      <c r="BM69" s="34"/>
      <c r="BN69" s="87"/>
      <c r="BO69" s="34"/>
      <c r="BP69" s="34"/>
      <c r="BQ69" s="34"/>
      <c r="BR69" s="34"/>
      <c r="BS69" s="34"/>
      <c r="BT69" s="34"/>
      <c r="BU69" s="34"/>
      <c r="BV69" s="34"/>
      <c r="BW69" s="86"/>
      <c r="BX69" s="121"/>
      <c r="BY69" s="121"/>
      <c r="BZ69" s="121"/>
      <c r="CA69" s="121"/>
      <c r="CB69" s="86"/>
    </row>
    <row r="70" spans="1:80" ht="23.1" customHeight="1">
      <c r="A70" s="34"/>
      <c r="B70" s="88" t="s">
        <v>105</v>
      </c>
      <c r="C70" s="34"/>
      <c r="D70" s="87"/>
      <c r="E70" s="34"/>
      <c r="F70" s="34"/>
      <c r="G70" s="34"/>
      <c r="H70" s="34"/>
      <c r="I70" s="34"/>
      <c r="J70" s="34"/>
      <c r="K70" s="34"/>
      <c r="L70" s="34"/>
      <c r="M70" s="86"/>
      <c r="N70" s="121"/>
      <c r="O70" s="121"/>
      <c r="P70" s="121"/>
      <c r="Q70" s="121"/>
      <c r="R70" s="86"/>
      <c r="AF70" s="34"/>
      <c r="AG70" s="88" t="s">
        <v>105</v>
      </c>
      <c r="AH70" s="34"/>
      <c r="AI70" s="87"/>
      <c r="AJ70" s="34"/>
      <c r="AK70" s="34"/>
      <c r="AL70" s="34"/>
      <c r="AM70" s="34"/>
      <c r="AN70" s="34"/>
      <c r="AO70" s="34"/>
      <c r="AP70" s="34"/>
      <c r="AQ70" s="34"/>
      <c r="AR70" s="86"/>
      <c r="AS70" s="121"/>
      <c r="AT70" s="121"/>
      <c r="AU70" s="121"/>
      <c r="AV70" s="121"/>
      <c r="AW70" s="86"/>
      <c r="BK70" s="34"/>
      <c r="BL70" s="88" t="s">
        <v>105</v>
      </c>
      <c r="BM70" s="34"/>
      <c r="BN70" s="87"/>
      <c r="BO70" s="34"/>
      <c r="BP70" s="34"/>
      <c r="BQ70" s="34"/>
      <c r="BR70" s="34"/>
      <c r="BS70" s="34"/>
      <c r="BT70" s="34"/>
      <c r="BU70" s="34"/>
      <c r="BV70" s="34"/>
      <c r="BW70" s="86"/>
      <c r="BX70" s="121"/>
      <c r="BY70" s="121"/>
      <c r="BZ70" s="121"/>
      <c r="CA70" s="121"/>
      <c r="CB70" s="86"/>
    </row>
    <row r="71" spans="1:80" ht="23.1" customHeight="1">
      <c r="A71" s="34"/>
      <c r="B71" s="74" t="s">
        <v>106</v>
      </c>
      <c r="C71" s="34"/>
      <c r="D71" s="87"/>
      <c r="E71" s="34"/>
      <c r="F71" s="34"/>
      <c r="G71" s="34"/>
      <c r="H71" s="34"/>
      <c r="I71" s="34"/>
      <c r="J71" s="34"/>
      <c r="K71" s="34"/>
      <c r="L71" s="34"/>
      <c r="M71" s="86"/>
      <c r="N71" s="121"/>
      <c r="O71" s="121"/>
      <c r="P71" s="121"/>
      <c r="Q71" s="121"/>
      <c r="R71" s="86"/>
      <c r="AF71" s="34"/>
      <c r="AG71" s="74" t="s">
        <v>106</v>
      </c>
      <c r="AH71" s="34"/>
      <c r="AI71" s="87"/>
      <c r="AJ71" s="34"/>
      <c r="AK71" s="34"/>
      <c r="AL71" s="34"/>
      <c r="AM71" s="34"/>
      <c r="AN71" s="34"/>
      <c r="AO71" s="34"/>
      <c r="AP71" s="34"/>
      <c r="AQ71" s="34"/>
      <c r="AR71" s="86"/>
      <c r="AS71" s="121"/>
      <c r="AT71" s="121"/>
      <c r="AU71" s="121"/>
      <c r="AV71" s="121"/>
      <c r="AW71" s="86"/>
      <c r="BK71" s="34"/>
      <c r="BL71" s="74" t="s">
        <v>106</v>
      </c>
      <c r="BM71" s="34"/>
      <c r="BN71" s="87"/>
      <c r="BO71" s="34"/>
      <c r="BP71" s="34"/>
      <c r="BQ71" s="34"/>
      <c r="BR71" s="34"/>
      <c r="BS71" s="34"/>
      <c r="BT71" s="34"/>
      <c r="BU71" s="34"/>
      <c r="BV71" s="34"/>
      <c r="BW71" s="86"/>
      <c r="BX71" s="121"/>
      <c r="BY71" s="121"/>
      <c r="BZ71" s="121"/>
      <c r="CA71" s="121"/>
      <c r="CB71" s="86"/>
    </row>
    <row r="72" spans="1:80" ht="23.1" customHeight="1">
      <c r="A72" s="34"/>
      <c r="B72" s="74" t="s">
        <v>107</v>
      </c>
      <c r="C72" s="34"/>
      <c r="D72" s="87"/>
      <c r="E72" s="34"/>
      <c r="F72" s="34"/>
      <c r="G72" s="34"/>
      <c r="H72" s="34"/>
      <c r="I72" s="34"/>
      <c r="J72" s="34"/>
      <c r="K72" s="34"/>
      <c r="L72" s="34"/>
      <c r="M72" s="86"/>
      <c r="N72" s="121"/>
      <c r="O72" s="121"/>
      <c r="P72" s="121"/>
      <c r="Q72" s="121"/>
      <c r="R72" s="86"/>
      <c r="AF72" s="34"/>
      <c r="AG72" s="74" t="s">
        <v>107</v>
      </c>
      <c r="AH72" s="34"/>
      <c r="AI72" s="87"/>
      <c r="AJ72" s="34"/>
      <c r="AK72" s="34"/>
      <c r="AL72" s="34"/>
      <c r="AM72" s="34"/>
      <c r="AN72" s="34"/>
      <c r="AO72" s="34"/>
      <c r="AP72" s="34"/>
      <c r="AQ72" s="34"/>
      <c r="AR72" s="86"/>
      <c r="AS72" s="121"/>
      <c r="AT72" s="121"/>
      <c r="AU72" s="121"/>
      <c r="AV72" s="121"/>
      <c r="AW72" s="86"/>
      <c r="BK72" s="34"/>
      <c r="BL72" s="74" t="s">
        <v>107</v>
      </c>
      <c r="BM72" s="34"/>
      <c r="BN72" s="87"/>
      <c r="BO72" s="34"/>
      <c r="BP72" s="34"/>
      <c r="BQ72" s="34"/>
      <c r="BR72" s="34"/>
      <c r="BS72" s="34"/>
      <c r="BT72" s="34"/>
      <c r="BU72" s="34"/>
      <c r="BV72" s="34"/>
      <c r="BW72" s="86"/>
      <c r="BX72" s="121"/>
      <c r="BY72" s="121"/>
      <c r="BZ72" s="121"/>
      <c r="CA72" s="121"/>
      <c r="CB72" s="86"/>
    </row>
    <row r="73" spans="1:80" ht="23.1" customHeight="1">
      <c r="A73" s="34"/>
      <c r="B73" s="74" t="s">
        <v>108</v>
      </c>
      <c r="C73" s="34"/>
      <c r="D73" s="87"/>
      <c r="E73" s="34"/>
      <c r="F73" s="34"/>
      <c r="G73" s="34"/>
      <c r="H73" s="34"/>
      <c r="I73" s="34"/>
      <c r="J73" s="34"/>
      <c r="K73" s="34"/>
      <c r="L73" s="34"/>
      <c r="M73" s="86"/>
      <c r="N73" s="121"/>
      <c r="O73" s="121"/>
      <c r="P73" s="121"/>
      <c r="Q73" s="121"/>
      <c r="R73" s="86"/>
      <c r="AF73" s="34"/>
      <c r="AG73" s="74" t="s">
        <v>108</v>
      </c>
      <c r="AH73" s="34"/>
      <c r="AI73" s="87"/>
      <c r="AJ73" s="34"/>
      <c r="AK73" s="34"/>
      <c r="AL73" s="34"/>
      <c r="AM73" s="34"/>
      <c r="AN73" s="34"/>
      <c r="AO73" s="34"/>
      <c r="AP73" s="34"/>
      <c r="AQ73" s="34"/>
      <c r="AR73" s="86"/>
      <c r="AS73" s="121"/>
      <c r="AT73" s="121"/>
      <c r="AU73" s="121"/>
      <c r="AV73" s="121"/>
      <c r="AW73" s="86"/>
      <c r="BK73" s="34"/>
      <c r="BL73" s="74" t="s">
        <v>108</v>
      </c>
      <c r="BM73" s="34"/>
      <c r="BN73" s="87"/>
      <c r="BO73" s="34"/>
      <c r="BP73" s="34"/>
      <c r="BQ73" s="34"/>
      <c r="BR73" s="34"/>
      <c r="BS73" s="34"/>
      <c r="BT73" s="34"/>
      <c r="BU73" s="34"/>
      <c r="BV73" s="34"/>
      <c r="BW73" s="86"/>
      <c r="BX73" s="121"/>
      <c r="BY73" s="121"/>
      <c r="BZ73" s="121"/>
      <c r="CA73" s="121"/>
      <c r="CB73" s="86"/>
    </row>
    <row r="74" spans="1:80" ht="23.1" customHeight="1">
      <c r="A74" s="34"/>
      <c r="B74" s="74"/>
      <c r="C74" s="34" t="s">
        <v>109</v>
      </c>
      <c r="D74" s="87"/>
      <c r="E74" s="34"/>
      <c r="F74" s="34"/>
      <c r="G74" s="34"/>
      <c r="H74" s="34"/>
      <c r="I74" s="34"/>
      <c r="J74" s="34"/>
      <c r="K74" s="34"/>
      <c r="L74" s="34"/>
      <c r="M74" s="86"/>
      <c r="N74" s="121"/>
      <c r="O74" s="121"/>
      <c r="P74" s="121"/>
      <c r="Q74" s="121" t="s">
        <v>18</v>
      </c>
      <c r="R74" s="86"/>
      <c r="AF74" s="34"/>
      <c r="AG74" s="74"/>
      <c r="AH74" s="34" t="s">
        <v>109</v>
      </c>
      <c r="AI74" s="87"/>
      <c r="AJ74" s="34"/>
      <c r="AK74" s="34"/>
      <c r="AL74" s="34"/>
      <c r="AM74" s="34"/>
      <c r="AN74" s="34"/>
      <c r="AO74" s="34"/>
      <c r="AP74" s="34"/>
      <c r="AQ74" s="34"/>
      <c r="AR74" s="86"/>
      <c r="AS74" s="121" t="s">
        <v>18</v>
      </c>
      <c r="AT74" s="121"/>
      <c r="AU74" s="121"/>
      <c r="AV74" s="121"/>
      <c r="AW74" s="86"/>
      <c r="BK74" s="34"/>
      <c r="BL74" s="74"/>
      <c r="BM74" s="34" t="s">
        <v>109</v>
      </c>
      <c r="BN74" s="87"/>
      <c r="BO74" s="34"/>
      <c r="BP74" s="34"/>
      <c r="BQ74" s="34"/>
      <c r="BR74" s="34"/>
      <c r="BS74" s="34"/>
      <c r="BT74" s="34"/>
      <c r="BU74" s="34"/>
      <c r="BV74" s="34"/>
      <c r="BW74" s="86"/>
      <c r="BX74" s="121" t="s">
        <v>18</v>
      </c>
      <c r="BY74" s="121"/>
      <c r="BZ74" s="121"/>
      <c r="CA74" s="121"/>
      <c r="CB74" s="86"/>
    </row>
    <row r="75" spans="1:80" ht="23.1" customHeight="1">
      <c r="A75" s="34"/>
      <c r="B75" s="74"/>
      <c r="C75" s="34"/>
      <c r="D75" s="87" t="s">
        <v>110</v>
      </c>
      <c r="E75" s="34"/>
      <c r="F75" s="34"/>
      <c r="G75" s="34"/>
      <c r="H75" s="34"/>
      <c r="I75" s="34"/>
      <c r="J75" s="34"/>
      <c r="K75" s="34"/>
      <c r="L75" s="34"/>
      <c r="M75" s="86"/>
      <c r="N75" s="121"/>
      <c r="O75" s="121"/>
      <c r="P75" s="121"/>
      <c r="Q75" s="121"/>
      <c r="R75" s="86"/>
      <c r="AF75" s="34"/>
      <c r="AG75" s="74"/>
      <c r="AH75" s="34"/>
      <c r="AI75" s="87" t="s">
        <v>110</v>
      </c>
      <c r="AJ75" s="34"/>
      <c r="AK75" s="34"/>
      <c r="AL75" s="34"/>
      <c r="AM75" s="34"/>
      <c r="AN75" s="34"/>
      <c r="AO75" s="34"/>
      <c r="AP75" s="34"/>
      <c r="AQ75" s="34"/>
      <c r="AR75" s="86"/>
      <c r="AS75" s="121"/>
      <c r="AT75" s="121"/>
      <c r="AU75" s="121"/>
      <c r="AV75" s="121"/>
      <c r="AW75" s="86"/>
      <c r="BK75" s="34"/>
      <c r="BL75" s="74"/>
      <c r="BM75" s="34"/>
      <c r="BN75" s="87" t="s">
        <v>110</v>
      </c>
      <c r="BO75" s="34"/>
      <c r="BP75" s="34"/>
      <c r="BQ75" s="34"/>
      <c r="BR75" s="34"/>
      <c r="BS75" s="34"/>
      <c r="BT75" s="34"/>
      <c r="BU75" s="34"/>
      <c r="BV75" s="34"/>
      <c r="BW75" s="86"/>
      <c r="BX75" s="121"/>
      <c r="BY75" s="121"/>
      <c r="BZ75" s="121"/>
      <c r="CA75" s="121"/>
      <c r="CB75" s="86"/>
    </row>
    <row r="76" spans="1:80" ht="23.1" customHeight="1">
      <c r="A76" s="34"/>
      <c r="B76" s="74" t="s">
        <v>111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86"/>
      <c r="N76" s="121"/>
      <c r="O76" s="121"/>
      <c r="P76" s="121"/>
      <c r="Q76" s="121"/>
      <c r="R76" s="86"/>
      <c r="AF76" s="34"/>
      <c r="AG76" s="74" t="s">
        <v>111</v>
      </c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86"/>
      <c r="AS76" s="121"/>
      <c r="AT76" s="121"/>
      <c r="AU76" s="121"/>
      <c r="AV76" s="121"/>
      <c r="AW76" s="86"/>
      <c r="BK76" s="34"/>
      <c r="BL76" s="74" t="s">
        <v>111</v>
      </c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86"/>
      <c r="BX76" s="121"/>
      <c r="BY76" s="121"/>
      <c r="BZ76" s="121"/>
      <c r="CA76" s="121"/>
      <c r="CB76" s="86"/>
    </row>
    <row r="77" spans="1:80" ht="23.1" customHeight="1">
      <c r="A77" s="34"/>
      <c r="B77" s="77" t="s">
        <v>112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86"/>
      <c r="N77" s="121"/>
      <c r="O77" s="121"/>
      <c r="P77" s="121"/>
      <c r="Q77" s="121"/>
      <c r="R77" s="86"/>
      <c r="AF77" s="34"/>
      <c r="AG77" s="77" t="s">
        <v>112</v>
      </c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86"/>
      <c r="AS77" s="121"/>
      <c r="AT77" s="121"/>
      <c r="AU77" s="121"/>
      <c r="AV77" s="121"/>
      <c r="AW77" s="86"/>
      <c r="BK77" s="34"/>
      <c r="BL77" s="77" t="s">
        <v>112</v>
      </c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86"/>
      <c r="BX77" s="121"/>
      <c r="BY77" s="121"/>
      <c r="BZ77" s="121"/>
      <c r="CA77" s="121"/>
      <c r="CB77" s="86"/>
    </row>
    <row r="78" spans="1:80" ht="23.1" customHeight="1">
      <c r="A78" s="34"/>
      <c r="B78" s="89" t="s">
        <v>113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90"/>
      <c r="N78" s="122"/>
      <c r="O78" s="122"/>
      <c r="P78" s="122"/>
      <c r="Q78" s="122"/>
      <c r="R78" s="90"/>
      <c r="AF78" s="34"/>
      <c r="AG78" s="89" t="s">
        <v>113</v>
      </c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90"/>
      <c r="AS78" s="122"/>
      <c r="AT78" s="122"/>
      <c r="AU78" s="122"/>
      <c r="AV78" s="122"/>
      <c r="AW78" s="90"/>
      <c r="BK78" s="34"/>
      <c r="BL78" s="89" t="s">
        <v>113</v>
      </c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90"/>
      <c r="BX78" s="122"/>
      <c r="BY78" s="122"/>
      <c r="BZ78" s="122"/>
      <c r="CA78" s="122"/>
      <c r="CB78" s="90"/>
    </row>
    <row r="79" spans="1:80" ht="23.1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91"/>
      <c r="O79" s="91"/>
      <c r="P79" s="91"/>
      <c r="Q79" s="91"/>
      <c r="R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91"/>
      <c r="AT79" s="91"/>
      <c r="AU79" s="91"/>
      <c r="AV79" s="91"/>
      <c r="AW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91"/>
      <c r="BY79" s="91"/>
      <c r="BZ79" s="91"/>
      <c r="CA79" s="91"/>
      <c r="CB79" s="34"/>
    </row>
    <row r="80" spans="1:80" ht="23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91"/>
      <c r="O80" s="91"/>
      <c r="P80" s="91"/>
      <c r="Q80" s="91"/>
      <c r="R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91"/>
      <c r="AT80" s="91"/>
      <c r="AU80" s="91"/>
      <c r="AV80" s="91"/>
      <c r="AW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91"/>
      <c r="BY80" s="91"/>
      <c r="BZ80" s="91"/>
      <c r="CA80" s="91"/>
      <c r="CB80" s="34"/>
    </row>
    <row r="81" spans="1:80" ht="18" customHeight="1">
      <c r="A81" s="34"/>
      <c r="B81" s="126" t="s">
        <v>49</v>
      </c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8"/>
      <c r="N81" s="124" t="s">
        <v>50</v>
      </c>
      <c r="O81" s="124"/>
      <c r="P81" s="124"/>
      <c r="Q81" s="124"/>
      <c r="R81" s="125" t="s">
        <v>51</v>
      </c>
      <c r="AF81" s="34"/>
      <c r="AG81" s="126" t="s">
        <v>49</v>
      </c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8"/>
      <c r="AS81" s="124" t="s">
        <v>50</v>
      </c>
      <c r="AT81" s="124"/>
      <c r="AU81" s="124"/>
      <c r="AV81" s="124"/>
      <c r="AW81" s="125" t="s">
        <v>51</v>
      </c>
      <c r="BK81" s="34"/>
      <c r="BL81" s="126" t="s">
        <v>49</v>
      </c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8"/>
      <c r="BX81" s="124" t="s">
        <v>50</v>
      </c>
      <c r="BY81" s="124"/>
      <c r="BZ81" s="124"/>
      <c r="CA81" s="124"/>
      <c r="CB81" s="125" t="s">
        <v>51</v>
      </c>
    </row>
    <row r="82" spans="1:80" ht="14.1" customHeight="1">
      <c r="A82" s="34"/>
      <c r="B82" s="129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1"/>
      <c r="N82" s="66">
        <v>1</v>
      </c>
      <c r="O82" s="66">
        <v>2</v>
      </c>
      <c r="P82" s="66">
        <v>3</v>
      </c>
      <c r="Q82" s="66">
        <v>4</v>
      </c>
      <c r="R82" s="125"/>
      <c r="AF82" s="34"/>
      <c r="AG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1"/>
      <c r="AS82" s="66">
        <v>1</v>
      </c>
      <c r="AT82" s="66">
        <v>2</v>
      </c>
      <c r="AU82" s="66">
        <v>3</v>
      </c>
      <c r="AV82" s="66">
        <v>4</v>
      </c>
      <c r="AW82" s="125"/>
      <c r="BK82" s="34"/>
      <c r="BL82" s="129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1"/>
      <c r="BX82" s="66">
        <v>1</v>
      </c>
      <c r="BY82" s="66">
        <v>2</v>
      </c>
      <c r="BZ82" s="66">
        <v>3</v>
      </c>
      <c r="CA82" s="66">
        <v>4</v>
      </c>
      <c r="CB82" s="125"/>
    </row>
    <row r="83" spans="1:80" ht="14.1" customHeight="1">
      <c r="A83" s="34"/>
      <c r="B83" s="129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1"/>
      <c r="N83" s="67" t="s">
        <v>52</v>
      </c>
      <c r="O83" s="67" t="s">
        <v>52</v>
      </c>
      <c r="P83" s="67" t="s">
        <v>52</v>
      </c>
      <c r="Q83" s="67" t="s">
        <v>52</v>
      </c>
      <c r="R83" s="125"/>
      <c r="AF83" s="34"/>
      <c r="AG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1"/>
      <c r="AS83" s="67" t="s">
        <v>52</v>
      </c>
      <c r="AT83" s="67" t="s">
        <v>52</v>
      </c>
      <c r="AU83" s="67" t="s">
        <v>52</v>
      </c>
      <c r="AV83" s="67" t="s">
        <v>52</v>
      </c>
      <c r="AW83" s="125"/>
      <c r="BK83" s="34"/>
      <c r="BL83" s="129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1"/>
      <c r="BX83" s="67" t="s">
        <v>52</v>
      </c>
      <c r="BY83" s="67" t="s">
        <v>52</v>
      </c>
      <c r="BZ83" s="67" t="s">
        <v>52</v>
      </c>
      <c r="CA83" s="67" t="s">
        <v>52</v>
      </c>
      <c r="CB83" s="125"/>
    </row>
    <row r="84" spans="1:80" ht="14.1" customHeight="1">
      <c r="A84" s="34"/>
      <c r="B84" s="129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1"/>
      <c r="N84" s="67" t="s">
        <v>53</v>
      </c>
      <c r="O84" s="67" t="s">
        <v>53</v>
      </c>
      <c r="P84" s="67" t="s">
        <v>54</v>
      </c>
      <c r="Q84" s="67" t="s">
        <v>55</v>
      </c>
      <c r="R84" s="125"/>
      <c r="AF84" s="34"/>
      <c r="AG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1"/>
      <c r="AS84" s="67" t="s">
        <v>53</v>
      </c>
      <c r="AT84" s="67" t="s">
        <v>53</v>
      </c>
      <c r="AU84" s="67" t="s">
        <v>54</v>
      </c>
      <c r="AV84" s="67" t="s">
        <v>55</v>
      </c>
      <c r="AW84" s="125"/>
      <c r="BK84" s="34"/>
      <c r="BL84" s="129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1"/>
      <c r="BX84" s="67" t="s">
        <v>53</v>
      </c>
      <c r="BY84" s="67" t="s">
        <v>53</v>
      </c>
      <c r="BZ84" s="67" t="s">
        <v>54</v>
      </c>
      <c r="CA84" s="67" t="s">
        <v>55</v>
      </c>
      <c r="CB84" s="125"/>
    </row>
    <row r="85" spans="1:80" ht="14.1" customHeight="1">
      <c r="A85" s="34"/>
      <c r="B85" s="132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4"/>
      <c r="N85" s="68" t="s">
        <v>56</v>
      </c>
      <c r="O85" s="68" t="s">
        <v>57</v>
      </c>
      <c r="P85" s="68" t="s">
        <v>57</v>
      </c>
      <c r="Q85" s="68" t="s">
        <v>57</v>
      </c>
      <c r="R85" s="125"/>
      <c r="AF85" s="34"/>
      <c r="AG85" s="132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4"/>
      <c r="AS85" s="68" t="s">
        <v>56</v>
      </c>
      <c r="AT85" s="68" t="s">
        <v>57</v>
      </c>
      <c r="AU85" s="68" t="s">
        <v>57</v>
      </c>
      <c r="AV85" s="68" t="s">
        <v>57</v>
      </c>
      <c r="AW85" s="125"/>
      <c r="BK85" s="34"/>
      <c r="BL85" s="132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4"/>
      <c r="BX85" s="68" t="s">
        <v>56</v>
      </c>
      <c r="BY85" s="68" t="s">
        <v>57</v>
      </c>
      <c r="BZ85" s="68" t="s">
        <v>57</v>
      </c>
      <c r="CA85" s="68" t="s">
        <v>57</v>
      </c>
      <c r="CB85" s="125"/>
    </row>
    <row r="86" spans="1:80">
      <c r="A86" s="34"/>
      <c r="B86" s="92" t="s">
        <v>114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4"/>
      <c r="O86" s="94"/>
      <c r="P86" s="94"/>
      <c r="Q86" s="94"/>
      <c r="R86" s="73"/>
      <c r="AF86" s="34"/>
      <c r="AG86" s="92" t="s">
        <v>114</v>
      </c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4"/>
      <c r="AT86" s="94"/>
      <c r="AU86" s="94"/>
      <c r="AV86" s="94"/>
      <c r="AW86" s="73"/>
      <c r="BK86" s="34"/>
      <c r="BL86" s="92" t="s">
        <v>114</v>
      </c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4"/>
      <c r="BY86" s="94"/>
      <c r="BZ86" s="94"/>
      <c r="CA86" s="94"/>
      <c r="CB86" s="73"/>
    </row>
    <row r="87" spans="1:80">
      <c r="A87" s="34"/>
      <c r="B87" s="74"/>
      <c r="C87" s="34" t="s">
        <v>115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21"/>
      <c r="O87" s="121"/>
      <c r="P87" s="121" t="s">
        <v>18</v>
      </c>
      <c r="Q87" s="121"/>
      <c r="R87" s="75"/>
      <c r="AF87" s="34"/>
      <c r="AG87" s="74"/>
      <c r="AH87" s="34" t="s">
        <v>115</v>
      </c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121"/>
      <c r="AT87" s="121"/>
      <c r="AU87" s="121"/>
      <c r="AV87" s="121" t="s">
        <v>18</v>
      </c>
      <c r="AW87" s="75"/>
      <c r="BK87" s="34"/>
      <c r="BL87" s="74"/>
      <c r="BM87" s="34" t="s">
        <v>115</v>
      </c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121" t="s">
        <v>18</v>
      </c>
      <c r="BY87" s="121"/>
      <c r="BZ87" s="121"/>
      <c r="CA87" s="121"/>
      <c r="CB87" s="75"/>
    </row>
    <row r="88" spans="1:80">
      <c r="A88" s="34"/>
      <c r="B88" s="74"/>
      <c r="C88" s="34"/>
      <c r="D88" s="87" t="s">
        <v>116</v>
      </c>
      <c r="E88" s="34"/>
      <c r="F88" s="34"/>
      <c r="G88" s="34"/>
      <c r="H88" s="34"/>
      <c r="I88" s="34"/>
      <c r="J88" s="34"/>
      <c r="K88" s="34"/>
      <c r="L88" s="34"/>
      <c r="M88" s="34"/>
      <c r="N88" s="121"/>
      <c r="O88" s="121"/>
      <c r="P88" s="121"/>
      <c r="Q88" s="121"/>
      <c r="R88" s="75"/>
      <c r="AF88" s="34"/>
      <c r="AG88" s="74"/>
      <c r="AH88" s="34"/>
      <c r="AI88" s="87" t="s">
        <v>116</v>
      </c>
      <c r="AJ88" s="34"/>
      <c r="AK88" s="34"/>
      <c r="AL88" s="34"/>
      <c r="AM88" s="34"/>
      <c r="AN88" s="34"/>
      <c r="AO88" s="34"/>
      <c r="AP88" s="34"/>
      <c r="AQ88" s="34"/>
      <c r="AR88" s="34"/>
      <c r="AS88" s="121"/>
      <c r="AT88" s="121"/>
      <c r="AU88" s="121"/>
      <c r="AV88" s="121"/>
      <c r="AW88" s="75"/>
      <c r="BK88" s="34"/>
      <c r="BL88" s="74"/>
      <c r="BM88" s="34"/>
      <c r="BN88" s="87" t="s">
        <v>116</v>
      </c>
      <c r="BO88" s="34"/>
      <c r="BP88" s="34"/>
      <c r="BQ88" s="34"/>
      <c r="BR88" s="34"/>
      <c r="BS88" s="34"/>
      <c r="BT88" s="34"/>
      <c r="BU88" s="34"/>
      <c r="BV88" s="34"/>
      <c r="BW88" s="34"/>
      <c r="BX88" s="121"/>
      <c r="BY88" s="121"/>
      <c r="BZ88" s="121"/>
      <c r="CA88" s="121"/>
      <c r="CB88" s="75"/>
    </row>
    <row r="89" spans="1:80">
      <c r="A89" s="34"/>
      <c r="B89" s="88" t="s">
        <v>117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121"/>
      <c r="O89" s="121"/>
      <c r="P89" s="121"/>
      <c r="Q89" s="121"/>
      <c r="R89" s="75"/>
      <c r="AF89" s="34"/>
      <c r="AG89" s="88" t="s">
        <v>117</v>
      </c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121"/>
      <c r="AT89" s="121"/>
      <c r="AU89" s="121"/>
      <c r="AV89" s="121"/>
      <c r="AW89" s="75"/>
      <c r="BK89" s="34"/>
      <c r="BL89" s="88" t="s">
        <v>117</v>
      </c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121"/>
      <c r="BY89" s="121"/>
      <c r="BZ89" s="121"/>
      <c r="CA89" s="121"/>
      <c r="CB89" s="75"/>
    </row>
    <row r="90" spans="1:80">
      <c r="A90" s="34"/>
      <c r="B90" s="88" t="s">
        <v>118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21"/>
      <c r="O90" s="121"/>
      <c r="P90" s="121"/>
      <c r="Q90" s="121"/>
      <c r="R90" s="75"/>
      <c r="AF90" s="34"/>
      <c r="AG90" s="88" t="s">
        <v>118</v>
      </c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121"/>
      <c r="AT90" s="121"/>
      <c r="AU90" s="121"/>
      <c r="AV90" s="121"/>
      <c r="AW90" s="75"/>
      <c r="BK90" s="34"/>
      <c r="BL90" s="88" t="s">
        <v>118</v>
      </c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121"/>
      <c r="BY90" s="121"/>
      <c r="BZ90" s="121"/>
      <c r="CA90" s="121"/>
      <c r="CB90" s="75"/>
    </row>
    <row r="91" spans="1:80">
      <c r="A91" s="34"/>
      <c r="B91" s="74"/>
      <c r="C91" s="34" t="s">
        <v>119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121"/>
      <c r="O91" s="121"/>
      <c r="P91" s="121" t="s">
        <v>18</v>
      </c>
      <c r="Q91" s="121"/>
      <c r="R91" s="75"/>
      <c r="AF91" s="34"/>
      <c r="AG91" s="74"/>
      <c r="AH91" s="34" t="s">
        <v>119</v>
      </c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121"/>
      <c r="AT91" s="121"/>
      <c r="AU91" s="121"/>
      <c r="AV91" s="121" t="s">
        <v>18</v>
      </c>
      <c r="AW91" s="75"/>
      <c r="BK91" s="34"/>
      <c r="BL91" s="74"/>
      <c r="BM91" s="34" t="s">
        <v>119</v>
      </c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121" t="s">
        <v>18</v>
      </c>
      <c r="BY91" s="121"/>
      <c r="BZ91" s="121"/>
      <c r="CA91" s="121"/>
      <c r="CB91" s="75"/>
    </row>
    <row r="92" spans="1:80">
      <c r="A92" s="34"/>
      <c r="B92" s="74"/>
      <c r="C92" s="34"/>
      <c r="D92" s="87" t="s">
        <v>120</v>
      </c>
      <c r="E92" s="34"/>
      <c r="F92" s="34"/>
      <c r="G92" s="34"/>
      <c r="H92" s="34"/>
      <c r="I92" s="34"/>
      <c r="J92" s="34"/>
      <c r="K92" s="34"/>
      <c r="L92" s="34"/>
      <c r="M92" s="34"/>
      <c r="N92" s="121"/>
      <c r="O92" s="121"/>
      <c r="P92" s="121"/>
      <c r="Q92" s="121"/>
      <c r="R92" s="75"/>
      <c r="AF92" s="34"/>
      <c r="AG92" s="74"/>
      <c r="AH92" s="34"/>
      <c r="AI92" s="87" t="s">
        <v>120</v>
      </c>
      <c r="AJ92" s="34"/>
      <c r="AK92" s="34"/>
      <c r="AL92" s="34"/>
      <c r="AM92" s="34"/>
      <c r="AN92" s="34"/>
      <c r="AO92" s="34"/>
      <c r="AP92" s="34"/>
      <c r="AQ92" s="34"/>
      <c r="AR92" s="34"/>
      <c r="AS92" s="121"/>
      <c r="AT92" s="121"/>
      <c r="AU92" s="121"/>
      <c r="AV92" s="121"/>
      <c r="AW92" s="75"/>
      <c r="BK92" s="34"/>
      <c r="BL92" s="74"/>
      <c r="BM92" s="34"/>
      <c r="BN92" s="87" t="s">
        <v>120</v>
      </c>
      <c r="BO92" s="34"/>
      <c r="BP92" s="34"/>
      <c r="BQ92" s="34"/>
      <c r="BR92" s="34"/>
      <c r="BS92" s="34"/>
      <c r="BT92" s="34"/>
      <c r="BU92" s="34"/>
      <c r="BV92" s="34"/>
      <c r="BW92" s="34"/>
      <c r="BX92" s="121"/>
      <c r="BY92" s="121"/>
      <c r="BZ92" s="121"/>
      <c r="CA92" s="121"/>
      <c r="CB92" s="75"/>
    </row>
    <row r="93" spans="1:80">
      <c r="A93" s="34"/>
      <c r="B93" s="74" t="s">
        <v>121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121"/>
      <c r="O93" s="121"/>
      <c r="P93" s="121"/>
      <c r="Q93" s="121"/>
      <c r="R93" s="75"/>
      <c r="AF93" s="34"/>
      <c r="AG93" s="74" t="s">
        <v>121</v>
      </c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121"/>
      <c r="AT93" s="121"/>
      <c r="AU93" s="121"/>
      <c r="AV93" s="121"/>
      <c r="AW93" s="75"/>
      <c r="BK93" s="34"/>
      <c r="BL93" s="74" t="s">
        <v>121</v>
      </c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121"/>
      <c r="BY93" s="121"/>
      <c r="BZ93" s="121"/>
      <c r="CA93" s="121"/>
      <c r="CB93" s="75"/>
    </row>
    <row r="94" spans="1:80">
      <c r="A94" s="34"/>
      <c r="B94" s="74" t="s">
        <v>122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121"/>
      <c r="O94" s="121"/>
      <c r="P94" s="121"/>
      <c r="Q94" s="121"/>
      <c r="R94" s="75"/>
      <c r="AF94" s="34"/>
      <c r="AG94" s="74" t="s">
        <v>122</v>
      </c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121"/>
      <c r="AT94" s="121"/>
      <c r="AU94" s="121"/>
      <c r="AV94" s="121"/>
      <c r="AW94" s="75"/>
      <c r="BK94" s="34"/>
      <c r="BL94" s="74" t="s">
        <v>122</v>
      </c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121"/>
      <c r="BY94" s="121"/>
      <c r="BZ94" s="121"/>
      <c r="CA94" s="121"/>
      <c r="CB94" s="75"/>
    </row>
    <row r="95" spans="1:80">
      <c r="A95" s="34"/>
      <c r="B95" s="74"/>
      <c r="C95" s="34" t="s">
        <v>123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121"/>
      <c r="O95" s="121"/>
      <c r="P95" s="121" t="s">
        <v>18</v>
      </c>
      <c r="Q95" s="121"/>
      <c r="R95" s="75"/>
      <c r="AF95" s="34"/>
      <c r="AG95" s="74"/>
      <c r="AH95" s="34" t="s">
        <v>123</v>
      </c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121"/>
      <c r="AT95" s="121"/>
      <c r="AU95" s="121"/>
      <c r="AV95" s="121"/>
      <c r="AW95" s="75"/>
      <c r="BK95" s="34"/>
      <c r="BL95" s="74"/>
      <c r="BM95" s="34" t="s">
        <v>123</v>
      </c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121" t="s">
        <v>18</v>
      </c>
      <c r="BY95" s="121"/>
      <c r="BZ95" s="121"/>
      <c r="CA95" s="121"/>
      <c r="CB95" s="75"/>
    </row>
    <row r="96" spans="1:80">
      <c r="A96" s="34"/>
      <c r="B96" s="74"/>
      <c r="C96" s="34"/>
      <c r="D96" s="87" t="s">
        <v>124</v>
      </c>
      <c r="E96" s="34"/>
      <c r="F96" s="34"/>
      <c r="G96" s="34"/>
      <c r="H96" s="34"/>
      <c r="I96" s="34"/>
      <c r="J96" s="34"/>
      <c r="K96" s="34"/>
      <c r="L96" s="34"/>
      <c r="M96" s="34"/>
      <c r="N96" s="121"/>
      <c r="O96" s="121"/>
      <c r="P96" s="121"/>
      <c r="Q96" s="121"/>
      <c r="R96" s="75"/>
      <c r="AF96" s="34"/>
      <c r="AG96" s="74"/>
      <c r="AH96" s="34"/>
      <c r="AI96" s="87" t="s">
        <v>124</v>
      </c>
      <c r="AJ96" s="34"/>
      <c r="AK96" s="34"/>
      <c r="AL96" s="34"/>
      <c r="AM96" s="34"/>
      <c r="AN96" s="34"/>
      <c r="AO96" s="34"/>
      <c r="AP96" s="34"/>
      <c r="AQ96" s="34"/>
      <c r="AR96" s="34"/>
      <c r="AS96" s="121"/>
      <c r="AT96" s="121"/>
      <c r="AU96" s="121"/>
      <c r="AV96" s="121"/>
      <c r="AW96" s="75"/>
      <c r="BK96" s="34"/>
      <c r="BL96" s="74"/>
      <c r="BM96" s="34"/>
      <c r="BN96" s="87" t="s">
        <v>124</v>
      </c>
      <c r="BO96" s="34"/>
      <c r="BP96" s="34"/>
      <c r="BQ96" s="34"/>
      <c r="BR96" s="34"/>
      <c r="BS96" s="34"/>
      <c r="BT96" s="34"/>
      <c r="BU96" s="34"/>
      <c r="BV96" s="34"/>
      <c r="BW96" s="34"/>
      <c r="BX96" s="121"/>
      <c r="BY96" s="121"/>
      <c r="BZ96" s="121"/>
      <c r="CA96" s="121"/>
      <c r="CB96" s="75"/>
    </row>
    <row r="97" spans="1:80">
      <c r="A97" s="34"/>
      <c r="B97" s="74" t="s">
        <v>125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121"/>
      <c r="O97" s="121"/>
      <c r="P97" s="121"/>
      <c r="Q97" s="121"/>
      <c r="R97" s="75"/>
      <c r="AF97" s="34"/>
      <c r="AG97" s="74" t="s">
        <v>125</v>
      </c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121"/>
      <c r="AT97" s="121"/>
      <c r="AU97" s="121"/>
      <c r="AV97" s="121"/>
      <c r="AW97" s="75"/>
      <c r="BK97" s="34"/>
      <c r="BL97" s="74" t="s">
        <v>125</v>
      </c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121"/>
      <c r="BY97" s="121"/>
      <c r="BZ97" s="121"/>
      <c r="CA97" s="121"/>
      <c r="CB97" s="75"/>
    </row>
    <row r="98" spans="1:80">
      <c r="A98" s="34"/>
      <c r="B98" s="74"/>
      <c r="C98" s="34" t="s">
        <v>126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121"/>
      <c r="O98" s="121"/>
      <c r="P98" s="121"/>
      <c r="Q98" s="121" t="s">
        <v>18</v>
      </c>
      <c r="R98" s="75"/>
      <c r="AF98" s="34"/>
      <c r="AG98" s="74"/>
      <c r="AH98" s="34" t="s">
        <v>126</v>
      </c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121"/>
      <c r="AT98" s="121"/>
      <c r="AU98" s="121"/>
      <c r="AV98" s="121" t="s">
        <v>18</v>
      </c>
      <c r="AW98" s="75"/>
      <c r="BK98" s="34"/>
      <c r="BL98" s="74"/>
      <c r="BM98" s="34" t="s">
        <v>126</v>
      </c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121"/>
      <c r="BY98" s="121"/>
      <c r="BZ98" s="121"/>
      <c r="CA98" s="121" t="s">
        <v>18</v>
      </c>
      <c r="CB98" s="75"/>
    </row>
    <row r="99" spans="1:80">
      <c r="A99" s="34"/>
      <c r="B99" s="74" t="s">
        <v>127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121"/>
      <c r="O99" s="121"/>
      <c r="P99" s="121"/>
      <c r="Q99" s="121"/>
      <c r="R99" s="75"/>
      <c r="AF99" s="34"/>
      <c r="AG99" s="74" t="s">
        <v>127</v>
      </c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121"/>
      <c r="AT99" s="121"/>
      <c r="AU99" s="121"/>
      <c r="AV99" s="121"/>
      <c r="AW99" s="75"/>
      <c r="BK99" s="34"/>
      <c r="BL99" s="74" t="s">
        <v>127</v>
      </c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121"/>
      <c r="BY99" s="121"/>
      <c r="BZ99" s="121"/>
      <c r="CA99" s="121"/>
      <c r="CB99" s="75"/>
    </row>
    <row r="100" spans="1:80">
      <c r="A100" s="34"/>
      <c r="B100" s="74"/>
      <c r="C100" s="34"/>
      <c r="D100" s="87" t="s">
        <v>128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121"/>
      <c r="O100" s="121"/>
      <c r="P100" s="121"/>
      <c r="Q100" s="121"/>
      <c r="R100" s="75"/>
      <c r="AF100" s="34"/>
      <c r="AG100" s="74"/>
      <c r="AH100" s="34"/>
      <c r="AI100" s="87" t="s">
        <v>128</v>
      </c>
      <c r="AJ100" s="34"/>
      <c r="AK100" s="34"/>
      <c r="AL100" s="34"/>
      <c r="AM100" s="34"/>
      <c r="AN100" s="34"/>
      <c r="AO100" s="34"/>
      <c r="AP100" s="34"/>
      <c r="AQ100" s="34"/>
      <c r="AR100" s="34"/>
      <c r="AS100" s="121"/>
      <c r="AT100" s="121"/>
      <c r="AU100" s="121"/>
      <c r="AV100" s="121"/>
      <c r="AW100" s="75"/>
      <c r="BK100" s="34"/>
      <c r="BL100" s="74"/>
      <c r="BM100" s="34"/>
      <c r="BN100" s="87" t="s">
        <v>128</v>
      </c>
      <c r="BO100" s="34"/>
      <c r="BP100" s="34"/>
      <c r="BQ100" s="34"/>
      <c r="BR100" s="34"/>
      <c r="BS100" s="34"/>
      <c r="BT100" s="34"/>
      <c r="BU100" s="34"/>
      <c r="BV100" s="34"/>
      <c r="BW100" s="34"/>
      <c r="BX100" s="121"/>
      <c r="BY100" s="121"/>
      <c r="BZ100" s="121"/>
      <c r="CA100" s="121"/>
      <c r="CB100" s="75"/>
    </row>
    <row r="101" spans="1:80">
      <c r="A101" s="34"/>
      <c r="B101" s="74" t="s">
        <v>129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121"/>
      <c r="O101" s="121"/>
      <c r="P101" s="121"/>
      <c r="Q101" s="121"/>
      <c r="R101" s="75"/>
      <c r="AF101" s="34"/>
      <c r="AG101" s="74" t="s">
        <v>129</v>
      </c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121"/>
      <c r="AT101" s="121"/>
      <c r="AU101" s="121"/>
      <c r="AV101" s="121"/>
      <c r="AW101" s="75"/>
      <c r="BK101" s="34"/>
      <c r="BL101" s="74" t="s">
        <v>129</v>
      </c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121"/>
      <c r="BY101" s="121"/>
      <c r="BZ101" s="121"/>
      <c r="CA101" s="121"/>
      <c r="CB101" s="75"/>
    </row>
    <row r="102" spans="1:80">
      <c r="A102" s="34"/>
      <c r="B102" s="74" t="s">
        <v>130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122"/>
      <c r="O102" s="122"/>
      <c r="P102" s="122"/>
      <c r="Q102" s="122"/>
      <c r="R102" s="75"/>
      <c r="AF102" s="34"/>
      <c r="AG102" s="74" t="s">
        <v>130</v>
      </c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122"/>
      <c r="AT102" s="122"/>
      <c r="AU102" s="122"/>
      <c r="AV102" s="122"/>
      <c r="AW102" s="75"/>
      <c r="BK102" s="34"/>
      <c r="BL102" s="74" t="s">
        <v>130</v>
      </c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122"/>
      <c r="BY102" s="122"/>
      <c r="BZ102" s="122"/>
      <c r="CA102" s="122"/>
      <c r="CB102" s="75"/>
    </row>
    <row r="103" spans="1:80">
      <c r="A103" s="34"/>
      <c r="B103" s="69" t="s">
        <v>131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6"/>
      <c r="O103" s="96"/>
      <c r="P103" s="96"/>
      <c r="Q103" s="96"/>
      <c r="R103" s="75"/>
      <c r="AF103" s="34"/>
      <c r="AG103" s="69" t="s">
        <v>131</v>
      </c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6"/>
      <c r="AT103" s="96"/>
      <c r="AU103" s="96"/>
      <c r="AV103" s="96"/>
      <c r="AW103" s="75"/>
      <c r="BK103" s="34"/>
      <c r="BL103" s="69" t="s">
        <v>131</v>
      </c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6"/>
      <c r="BY103" s="96"/>
      <c r="BZ103" s="96"/>
      <c r="CA103" s="96"/>
      <c r="CB103" s="75"/>
    </row>
    <row r="104" spans="1:80">
      <c r="A104" s="34"/>
      <c r="B104" s="74"/>
      <c r="C104" s="34" t="s">
        <v>132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120"/>
      <c r="O104" s="120"/>
      <c r="P104" s="120" t="s">
        <v>18</v>
      </c>
      <c r="Q104" s="120"/>
      <c r="R104" s="75"/>
      <c r="AF104" s="34"/>
      <c r="AG104" s="74"/>
      <c r="AH104" s="34" t="s">
        <v>132</v>
      </c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120"/>
      <c r="AT104" s="120"/>
      <c r="AU104" s="120"/>
      <c r="AV104" s="120" t="s">
        <v>18</v>
      </c>
      <c r="AW104" s="75"/>
      <c r="BK104" s="34"/>
      <c r="BL104" s="74"/>
      <c r="BM104" s="34" t="s">
        <v>132</v>
      </c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120"/>
      <c r="BY104" s="120" t="s">
        <v>18</v>
      </c>
      <c r="BZ104" s="120"/>
      <c r="CA104" s="120"/>
      <c r="CB104" s="75"/>
    </row>
    <row r="105" spans="1:80">
      <c r="A105" s="34"/>
      <c r="B105" s="74"/>
      <c r="C105" s="34"/>
      <c r="D105" s="87" t="s">
        <v>133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121"/>
      <c r="O105" s="121"/>
      <c r="P105" s="121"/>
      <c r="Q105" s="121"/>
      <c r="R105" s="75"/>
      <c r="AF105" s="34"/>
      <c r="AG105" s="74"/>
      <c r="AH105" s="34"/>
      <c r="AI105" s="87" t="s">
        <v>133</v>
      </c>
      <c r="AJ105" s="34"/>
      <c r="AK105" s="34"/>
      <c r="AL105" s="34"/>
      <c r="AM105" s="34"/>
      <c r="AN105" s="34"/>
      <c r="AO105" s="34"/>
      <c r="AP105" s="34"/>
      <c r="AQ105" s="34"/>
      <c r="AR105" s="34"/>
      <c r="AS105" s="121"/>
      <c r="AT105" s="121"/>
      <c r="AU105" s="121"/>
      <c r="AV105" s="121"/>
      <c r="AW105" s="75"/>
      <c r="BK105" s="34"/>
      <c r="BL105" s="74"/>
      <c r="BM105" s="34"/>
      <c r="BN105" s="87" t="s">
        <v>133</v>
      </c>
      <c r="BO105" s="34"/>
      <c r="BP105" s="34"/>
      <c r="BQ105" s="34"/>
      <c r="BR105" s="34"/>
      <c r="BS105" s="34"/>
      <c r="BT105" s="34"/>
      <c r="BU105" s="34"/>
      <c r="BV105" s="34"/>
      <c r="BW105" s="34"/>
      <c r="BX105" s="121"/>
      <c r="BY105" s="121"/>
      <c r="BZ105" s="121"/>
      <c r="CA105" s="121"/>
      <c r="CB105" s="75"/>
    </row>
    <row r="106" spans="1:80">
      <c r="A106" s="34"/>
      <c r="B106" s="74" t="s">
        <v>134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121"/>
      <c r="O106" s="121"/>
      <c r="P106" s="121"/>
      <c r="Q106" s="121"/>
      <c r="R106" s="75"/>
      <c r="AF106" s="34"/>
      <c r="AG106" s="74" t="s">
        <v>134</v>
      </c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121"/>
      <c r="AT106" s="121"/>
      <c r="AU106" s="121"/>
      <c r="AV106" s="121"/>
      <c r="AW106" s="75"/>
      <c r="BK106" s="34"/>
      <c r="BL106" s="74" t="s">
        <v>134</v>
      </c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121"/>
      <c r="BY106" s="121"/>
      <c r="BZ106" s="121"/>
      <c r="CA106" s="121"/>
      <c r="CB106" s="75"/>
    </row>
    <row r="107" spans="1:80">
      <c r="A107" s="34"/>
      <c r="B107" s="74" t="s">
        <v>135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121"/>
      <c r="O107" s="121"/>
      <c r="P107" s="121"/>
      <c r="Q107" s="121"/>
      <c r="R107" s="75"/>
      <c r="AF107" s="34"/>
      <c r="AG107" s="74" t="s">
        <v>135</v>
      </c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121"/>
      <c r="AT107" s="121"/>
      <c r="AU107" s="121"/>
      <c r="AV107" s="121"/>
      <c r="AW107" s="75"/>
      <c r="BK107" s="34"/>
      <c r="BL107" s="74" t="s">
        <v>135</v>
      </c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121"/>
      <c r="BY107" s="121"/>
      <c r="BZ107" s="121"/>
      <c r="CA107" s="121"/>
      <c r="CB107" s="75"/>
    </row>
    <row r="108" spans="1:80">
      <c r="A108" s="34"/>
      <c r="B108" s="74" t="s">
        <v>136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121"/>
      <c r="O108" s="121"/>
      <c r="P108" s="121"/>
      <c r="Q108" s="121"/>
      <c r="R108" s="75"/>
      <c r="AF108" s="34"/>
      <c r="AG108" s="74" t="s">
        <v>136</v>
      </c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121"/>
      <c r="AT108" s="121"/>
      <c r="AU108" s="121"/>
      <c r="AV108" s="121"/>
      <c r="AW108" s="75"/>
      <c r="BK108" s="34"/>
      <c r="BL108" s="74" t="s">
        <v>136</v>
      </c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121"/>
      <c r="BY108" s="121"/>
      <c r="BZ108" s="121"/>
      <c r="CA108" s="121"/>
      <c r="CB108" s="75"/>
    </row>
    <row r="109" spans="1:80">
      <c r="A109" s="34"/>
      <c r="B109" s="74" t="s">
        <v>137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121"/>
      <c r="O109" s="121"/>
      <c r="P109" s="121"/>
      <c r="Q109" s="121"/>
      <c r="R109" s="75"/>
      <c r="AF109" s="34"/>
      <c r="AG109" s="74" t="s">
        <v>137</v>
      </c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121"/>
      <c r="AT109" s="121"/>
      <c r="AU109" s="121"/>
      <c r="AV109" s="121"/>
      <c r="AW109" s="75"/>
      <c r="BK109" s="34"/>
      <c r="BL109" s="74" t="s">
        <v>137</v>
      </c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121"/>
      <c r="BY109" s="121"/>
      <c r="BZ109" s="121"/>
      <c r="CA109" s="121"/>
      <c r="CB109" s="75"/>
    </row>
    <row r="110" spans="1:80">
      <c r="A110" s="34"/>
      <c r="B110" s="74" t="s">
        <v>138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121"/>
      <c r="O110" s="121"/>
      <c r="P110" s="121"/>
      <c r="Q110" s="121"/>
      <c r="R110" s="75"/>
      <c r="AF110" s="34"/>
      <c r="AG110" s="74" t="s">
        <v>138</v>
      </c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121"/>
      <c r="AT110" s="121"/>
      <c r="AU110" s="121"/>
      <c r="AV110" s="121"/>
      <c r="AW110" s="75"/>
      <c r="BK110" s="34"/>
      <c r="BL110" s="74" t="s">
        <v>138</v>
      </c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121"/>
      <c r="BY110" s="121"/>
      <c r="BZ110" s="121"/>
      <c r="CA110" s="121"/>
      <c r="CB110" s="75"/>
    </row>
    <row r="111" spans="1:80">
      <c r="A111" s="34"/>
      <c r="B111" s="74"/>
      <c r="C111" s="34" t="s">
        <v>139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121"/>
      <c r="O111" s="121"/>
      <c r="P111" s="121" t="s">
        <v>18</v>
      </c>
      <c r="Q111" s="121"/>
      <c r="R111" s="75"/>
      <c r="AF111" s="34"/>
      <c r="AG111" s="74"/>
      <c r="AH111" s="34" t="s">
        <v>139</v>
      </c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121"/>
      <c r="AT111" s="121"/>
      <c r="AU111" s="121"/>
      <c r="AV111" s="121" t="s">
        <v>18</v>
      </c>
      <c r="AW111" s="75"/>
      <c r="BK111" s="34"/>
      <c r="BL111" s="74"/>
      <c r="BM111" s="34" t="s">
        <v>139</v>
      </c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121" t="s">
        <v>18</v>
      </c>
      <c r="BY111" s="121"/>
      <c r="BZ111" s="121"/>
      <c r="CA111" s="121"/>
      <c r="CB111" s="75"/>
    </row>
    <row r="112" spans="1:80">
      <c r="A112" s="34"/>
      <c r="B112" s="74" t="s">
        <v>140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121"/>
      <c r="O112" s="121"/>
      <c r="P112" s="121"/>
      <c r="Q112" s="121"/>
      <c r="R112" s="75"/>
      <c r="AF112" s="34"/>
      <c r="AG112" s="74" t="s">
        <v>140</v>
      </c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121"/>
      <c r="AT112" s="121"/>
      <c r="AU112" s="121"/>
      <c r="AV112" s="121"/>
      <c r="AW112" s="75"/>
      <c r="BK112" s="34"/>
      <c r="BL112" s="74" t="s">
        <v>140</v>
      </c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121"/>
      <c r="BY112" s="121"/>
      <c r="BZ112" s="121"/>
      <c r="CA112" s="121"/>
      <c r="CB112" s="75"/>
    </row>
    <row r="113" spans="1:83">
      <c r="A113" s="34"/>
      <c r="B113" s="74"/>
      <c r="C113" s="34" t="s">
        <v>141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121"/>
      <c r="O113" s="121"/>
      <c r="P113" s="121" t="s">
        <v>18</v>
      </c>
      <c r="Q113" s="121"/>
      <c r="R113" s="75"/>
      <c r="AF113" s="34"/>
      <c r="AG113" s="74"/>
      <c r="AH113" s="34" t="s">
        <v>141</v>
      </c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121"/>
      <c r="AT113" s="121"/>
      <c r="AU113" s="121"/>
      <c r="AV113" s="121" t="s">
        <v>18</v>
      </c>
      <c r="AW113" s="75"/>
      <c r="BK113" s="34"/>
      <c r="BL113" s="74"/>
      <c r="BM113" s="34" t="s">
        <v>141</v>
      </c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121" t="s">
        <v>18</v>
      </c>
      <c r="BY113" s="121"/>
      <c r="BZ113" s="121"/>
      <c r="CA113" s="121"/>
      <c r="CB113" s="75"/>
    </row>
    <row r="114" spans="1:83">
      <c r="A114" s="34"/>
      <c r="B114" s="74" t="s">
        <v>142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121"/>
      <c r="O114" s="121"/>
      <c r="P114" s="121"/>
      <c r="Q114" s="121"/>
      <c r="R114" s="75"/>
      <c r="AF114" s="34"/>
      <c r="AG114" s="74" t="s">
        <v>142</v>
      </c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121"/>
      <c r="AT114" s="121"/>
      <c r="AU114" s="121"/>
      <c r="AV114" s="121"/>
      <c r="AW114" s="75"/>
      <c r="BK114" s="34"/>
      <c r="BL114" s="74" t="s">
        <v>142</v>
      </c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121"/>
      <c r="BY114" s="121"/>
      <c r="BZ114" s="121"/>
      <c r="CA114" s="121"/>
      <c r="CB114" s="75"/>
    </row>
    <row r="115" spans="1:83">
      <c r="A115" s="34"/>
      <c r="B115" s="74" t="s">
        <v>143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121"/>
      <c r="O115" s="121"/>
      <c r="P115" s="121"/>
      <c r="Q115" s="121"/>
      <c r="R115" s="75"/>
      <c r="AF115" s="34"/>
      <c r="AG115" s="74" t="s">
        <v>143</v>
      </c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121"/>
      <c r="AT115" s="121"/>
      <c r="AU115" s="121"/>
      <c r="AV115" s="121"/>
      <c r="AW115" s="75"/>
      <c r="BK115" s="34"/>
      <c r="BL115" s="74" t="s">
        <v>143</v>
      </c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121"/>
      <c r="BY115" s="121"/>
      <c r="BZ115" s="121"/>
      <c r="CA115" s="121"/>
      <c r="CB115" s="75"/>
    </row>
    <row r="116" spans="1:83">
      <c r="A116" s="34"/>
      <c r="B116" s="77" t="s">
        <v>144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121"/>
      <c r="O116" s="121"/>
      <c r="P116" s="121"/>
      <c r="Q116" s="121"/>
      <c r="R116" s="75"/>
      <c r="AF116" s="34"/>
      <c r="AG116" s="77" t="s">
        <v>144</v>
      </c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121"/>
      <c r="AT116" s="121"/>
      <c r="AU116" s="121"/>
      <c r="AV116" s="121"/>
      <c r="AW116" s="75"/>
      <c r="BK116" s="34"/>
      <c r="BL116" s="77" t="s">
        <v>144</v>
      </c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121"/>
      <c r="BY116" s="121"/>
      <c r="BZ116" s="121"/>
      <c r="CA116" s="121"/>
      <c r="CB116" s="75"/>
    </row>
    <row r="117" spans="1:83">
      <c r="A117" s="34"/>
      <c r="B117" s="7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80"/>
      <c r="O117" s="80"/>
      <c r="P117" s="80"/>
      <c r="Q117" s="80"/>
      <c r="R117" s="80"/>
      <c r="AF117" s="34"/>
      <c r="AG117" s="78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80"/>
      <c r="AT117" s="80"/>
      <c r="AU117" s="80"/>
      <c r="AV117" s="80"/>
      <c r="AW117" s="80"/>
      <c r="BK117" s="34"/>
      <c r="BL117" s="78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80"/>
      <c r="BY117" s="80"/>
      <c r="BZ117" s="80"/>
      <c r="CA117" s="80"/>
      <c r="CB117" s="80"/>
    </row>
    <row r="118" spans="1:8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</row>
    <row r="119" spans="1:83">
      <c r="A119" s="34"/>
      <c r="B119" s="34"/>
      <c r="C119" s="34"/>
      <c r="D119" s="33" t="s">
        <v>145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AF119" s="34"/>
      <c r="AG119" s="34"/>
      <c r="AH119" s="34"/>
      <c r="AI119" s="33" t="s">
        <v>145</v>
      </c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BK119" s="34"/>
      <c r="BL119" s="34"/>
      <c r="BM119" s="34"/>
      <c r="BN119" s="33" t="s">
        <v>145</v>
      </c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</row>
    <row r="120" spans="1:83" ht="18" customHeight="1">
      <c r="A120" s="34"/>
      <c r="B120" s="123" t="s">
        <v>49</v>
      </c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4" t="s">
        <v>50</v>
      </c>
      <c r="O120" s="124"/>
      <c r="P120" s="124"/>
      <c r="Q120" s="124"/>
      <c r="R120" s="125" t="s">
        <v>51</v>
      </c>
      <c r="AF120" s="34"/>
      <c r="AG120" s="123" t="s">
        <v>49</v>
      </c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4" t="s">
        <v>50</v>
      </c>
      <c r="AT120" s="124"/>
      <c r="AU120" s="124"/>
      <c r="AV120" s="124"/>
      <c r="AW120" s="125" t="s">
        <v>51</v>
      </c>
      <c r="BK120" s="34"/>
      <c r="BL120" s="123" t="s">
        <v>49</v>
      </c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W120" s="123"/>
      <c r="BX120" s="124" t="s">
        <v>50</v>
      </c>
      <c r="BY120" s="124"/>
      <c r="BZ120" s="124"/>
      <c r="CA120" s="124"/>
      <c r="CB120" s="125" t="s">
        <v>51</v>
      </c>
    </row>
    <row r="121" spans="1:83" ht="14.1" customHeight="1">
      <c r="A121" s="34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66">
        <v>1</v>
      </c>
      <c r="O121" s="66">
        <v>2</v>
      </c>
      <c r="P121" s="66">
        <v>3</v>
      </c>
      <c r="Q121" s="66">
        <v>4</v>
      </c>
      <c r="R121" s="125"/>
      <c r="AF121" s="34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66">
        <v>1</v>
      </c>
      <c r="AT121" s="66">
        <v>2</v>
      </c>
      <c r="AU121" s="66">
        <v>3</v>
      </c>
      <c r="AV121" s="66">
        <v>4</v>
      </c>
      <c r="AW121" s="125"/>
      <c r="BK121" s="34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W121" s="123"/>
      <c r="BX121" s="66">
        <v>1</v>
      </c>
      <c r="BY121" s="66">
        <v>2</v>
      </c>
      <c r="BZ121" s="66">
        <v>3</v>
      </c>
      <c r="CA121" s="66">
        <v>4</v>
      </c>
      <c r="CB121" s="125"/>
    </row>
    <row r="122" spans="1:83" ht="14.1" customHeight="1">
      <c r="A122" s="34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67" t="s">
        <v>52</v>
      </c>
      <c r="O122" s="67" t="s">
        <v>52</v>
      </c>
      <c r="P122" s="67" t="s">
        <v>52</v>
      </c>
      <c r="Q122" s="67" t="s">
        <v>52</v>
      </c>
      <c r="R122" s="125"/>
      <c r="AF122" s="34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67" t="s">
        <v>52</v>
      </c>
      <c r="AT122" s="67" t="s">
        <v>52</v>
      </c>
      <c r="AU122" s="67" t="s">
        <v>52</v>
      </c>
      <c r="AV122" s="67" t="s">
        <v>52</v>
      </c>
      <c r="AW122" s="125"/>
      <c r="BK122" s="34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W122" s="123"/>
      <c r="BX122" s="67" t="s">
        <v>52</v>
      </c>
      <c r="BY122" s="67" t="s">
        <v>52</v>
      </c>
      <c r="BZ122" s="67" t="s">
        <v>52</v>
      </c>
      <c r="CA122" s="67" t="s">
        <v>52</v>
      </c>
      <c r="CB122" s="125"/>
    </row>
    <row r="123" spans="1:83" ht="14.1" customHeight="1">
      <c r="A123" s="34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67" t="s">
        <v>53</v>
      </c>
      <c r="O123" s="67" t="s">
        <v>53</v>
      </c>
      <c r="P123" s="67" t="s">
        <v>54</v>
      </c>
      <c r="Q123" s="67" t="s">
        <v>55</v>
      </c>
      <c r="R123" s="125"/>
      <c r="AF123" s="34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67" t="s">
        <v>53</v>
      </c>
      <c r="AT123" s="67" t="s">
        <v>53</v>
      </c>
      <c r="AU123" s="67" t="s">
        <v>54</v>
      </c>
      <c r="AV123" s="67" t="s">
        <v>55</v>
      </c>
      <c r="AW123" s="125"/>
      <c r="BK123" s="34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W123" s="123"/>
      <c r="BX123" s="67" t="s">
        <v>53</v>
      </c>
      <c r="BY123" s="67" t="s">
        <v>53</v>
      </c>
      <c r="BZ123" s="67" t="s">
        <v>54</v>
      </c>
      <c r="CA123" s="67" t="s">
        <v>55</v>
      </c>
      <c r="CB123" s="125"/>
    </row>
    <row r="124" spans="1:83" ht="14.1" customHeight="1">
      <c r="A124" s="34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68" t="s">
        <v>56</v>
      </c>
      <c r="O124" s="68" t="s">
        <v>57</v>
      </c>
      <c r="P124" s="68" t="s">
        <v>57</v>
      </c>
      <c r="Q124" s="68" t="s">
        <v>57</v>
      </c>
      <c r="R124" s="125"/>
      <c r="AF124" s="34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68" t="s">
        <v>56</v>
      </c>
      <c r="AT124" s="68" t="s">
        <v>57</v>
      </c>
      <c r="AU124" s="68" t="s">
        <v>57</v>
      </c>
      <c r="AV124" s="68" t="s">
        <v>57</v>
      </c>
      <c r="AW124" s="125"/>
      <c r="BK124" s="34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W124" s="123"/>
      <c r="BX124" s="68" t="s">
        <v>56</v>
      </c>
      <c r="BY124" s="68" t="s">
        <v>57</v>
      </c>
      <c r="BZ124" s="68" t="s">
        <v>57</v>
      </c>
      <c r="CA124" s="68" t="s">
        <v>57</v>
      </c>
      <c r="CB124" s="125"/>
    </row>
    <row r="125" spans="1:83">
      <c r="A125" s="34"/>
      <c r="B125" s="69" t="s">
        <v>146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7"/>
      <c r="N125" s="96"/>
      <c r="O125" s="96"/>
      <c r="P125" s="96"/>
      <c r="Q125" s="96"/>
      <c r="R125" s="73"/>
      <c r="S125" s="30">
        <v>1</v>
      </c>
      <c r="T125" s="30">
        <v>2.1</v>
      </c>
      <c r="U125" s="30">
        <v>2.2000000000000002</v>
      </c>
      <c r="AF125" s="34"/>
      <c r="AG125" s="69" t="s">
        <v>146</v>
      </c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7"/>
      <c r="AS125" s="96"/>
      <c r="AT125" s="96"/>
      <c r="AU125" s="96"/>
      <c r="AV125" s="96"/>
      <c r="AW125" s="73"/>
      <c r="AX125" s="30">
        <v>1</v>
      </c>
      <c r="AY125" s="30">
        <v>2.1</v>
      </c>
      <c r="AZ125" s="30">
        <v>2.2000000000000002</v>
      </c>
      <c r="BK125" s="34"/>
      <c r="BL125" s="69" t="s">
        <v>146</v>
      </c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7"/>
      <c r="BX125" s="96"/>
      <c r="BY125" s="96"/>
      <c r="BZ125" s="96"/>
      <c r="CA125" s="96"/>
      <c r="CB125" s="73"/>
      <c r="CC125" s="30">
        <v>1</v>
      </c>
      <c r="CD125" s="30">
        <v>2.1</v>
      </c>
      <c r="CE125" s="30">
        <v>2.2000000000000002</v>
      </c>
    </row>
    <row r="126" spans="1:83" ht="21" customHeight="1">
      <c r="A126" s="34"/>
      <c r="B126" s="74"/>
      <c r="C126" s="34" t="s">
        <v>147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86"/>
      <c r="N126" s="120"/>
      <c r="O126" s="120" t="s">
        <v>18</v>
      </c>
      <c r="P126" s="120"/>
      <c r="Q126" s="120"/>
      <c r="R126" s="75"/>
      <c r="S126" s="30">
        <f>IF(N126="/",5,IF(O126="/",10,IF(P126="/",15,IF(Q126="/",20,0))))</f>
        <v>10</v>
      </c>
      <c r="T126" s="30">
        <f>IF(N130="/",2.5,IF(O130="/",5,IF(P130="/",7.5,IF(Q130="/",10,0))))</f>
        <v>5</v>
      </c>
      <c r="U126" s="30">
        <f>IF(N133="/",2.5,IF(O133="/",5,IF(P133="/",7.5,IF(Q133="/",10,0))))</f>
        <v>10</v>
      </c>
      <c r="AF126" s="34"/>
      <c r="AG126" s="74"/>
      <c r="AH126" s="34" t="s">
        <v>147</v>
      </c>
      <c r="AI126" s="34"/>
      <c r="AJ126" s="34"/>
      <c r="AK126" s="34"/>
      <c r="AL126" s="34"/>
      <c r="AM126" s="34"/>
      <c r="AN126" s="34"/>
      <c r="AO126" s="34"/>
      <c r="AP126" s="34"/>
      <c r="AQ126" s="34"/>
      <c r="AR126" s="86"/>
      <c r="AS126" s="120"/>
      <c r="AT126" s="120" t="s">
        <v>18</v>
      </c>
      <c r="AU126" s="120"/>
      <c r="AV126" s="120"/>
      <c r="AW126" s="75"/>
      <c r="AX126" s="30">
        <f>IF(AS126="/",5,IF(AT126="/",10,IF(AU126="/",15,IF(AV126="/",20,0))))</f>
        <v>10</v>
      </c>
      <c r="AY126" s="30">
        <f>IF(AS130="/",2.5,IF(AT130="/",5,IF(AU130="/",7.5,IF(AV130="/",10,0))))</f>
        <v>5</v>
      </c>
      <c r="AZ126" s="30">
        <f>IF(AS133="/",2.5,IF(AT133="/",5,IF(AU133="/",7.5,IF(AV133="/",10,0))))</f>
        <v>10</v>
      </c>
      <c r="BK126" s="34"/>
      <c r="BL126" s="74"/>
      <c r="BM126" s="34" t="s">
        <v>147</v>
      </c>
      <c r="BN126" s="34"/>
      <c r="BO126" s="34"/>
      <c r="BP126" s="34"/>
      <c r="BQ126" s="34"/>
      <c r="BR126" s="34"/>
      <c r="BS126" s="34"/>
      <c r="BT126" s="34"/>
      <c r="BU126" s="34"/>
      <c r="BV126" s="34"/>
      <c r="BW126" s="86"/>
      <c r="BX126" s="120"/>
      <c r="BY126" s="120"/>
      <c r="BZ126" s="120"/>
      <c r="CA126" s="120" t="s">
        <v>18</v>
      </c>
      <c r="CB126" s="75"/>
      <c r="CC126" s="30">
        <f>IF(BX126="/",5,IF(BY126="/",10,IF(BZ126="/",15,IF(CA126="/",20,0))))</f>
        <v>20</v>
      </c>
      <c r="CD126" s="30">
        <f>IF(BX130="/",2.5,IF(BY130="/",5,IF(BZ130="/",7.5,IF(CA130="/",10,0))))</f>
        <v>10</v>
      </c>
      <c r="CE126" s="30">
        <f>IF(BX133="/",2.5,IF(BY133="/",5,IF(BZ133="/",7.5,IF(CA133="/",10,0))))</f>
        <v>10</v>
      </c>
    </row>
    <row r="127" spans="1:83" ht="21" customHeight="1">
      <c r="A127" s="34"/>
      <c r="B127" s="74" t="s">
        <v>148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86"/>
      <c r="N127" s="121"/>
      <c r="O127" s="121"/>
      <c r="P127" s="121"/>
      <c r="Q127" s="121"/>
      <c r="R127" s="75"/>
      <c r="AF127" s="34"/>
      <c r="AG127" s="74" t="s">
        <v>148</v>
      </c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86"/>
      <c r="AS127" s="121"/>
      <c r="AT127" s="121"/>
      <c r="AU127" s="121"/>
      <c r="AV127" s="121"/>
      <c r="AW127" s="75"/>
      <c r="BK127" s="34"/>
      <c r="BL127" s="74" t="s">
        <v>148</v>
      </c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86"/>
      <c r="BX127" s="121"/>
      <c r="BY127" s="121"/>
      <c r="BZ127" s="121"/>
      <c r="CA127" s="121"/>
      <c r="CB127" s="75"/>
    </row>
    <row r="128" spans="1:83" ht="21" customHeight="1">
      <c r="A128" s="34"/>
      <c r="B128" s="74" t="s">
        <v>149</v>
      </c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86"/>
      <c r="N128" s="122"/>
      <c r="O128" s="122"/>
      <c r="P128" s="122"/>
      <c r="Q128" s="122"/>
      <c r="R128" s="75"/>
      <c r="AF128" s="34"/>
      <c r="AG128" s="74" t="s">
        <v>149</v>
      </c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86"/>
      <c r="AS128" s="122"/>
      <c r="AT128" s="122"/>
      <c r="AU128" s="122"/>
      <c r="AV128" s="122"/>
      <c r="AW128" s="75"/>
      <c r="BK128" s="34"/>
      <c r="BL128" s="74" t="s">
        <v>149</v>
      </c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86"/>
      <c r="BX128" s="122"/>
      <c r="BY128" s="122"/>
      <c r="BZ128" s="122"/>
      <c r="CA128" s="122"/>
      <c r="CB128" s="75"/>
    </row>
    <row r="129" spans="1:83" ht="21" customHeight="1">
      <c r="A129" s="34"/>
      <c r="B129" s="69" t="s">
        <v>150</v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7"/>
      <c r="N129" s="96"/>
      <c r="O129" s="96"/>
      <c r="P129" s="96"/>
      <c r="Q129" s="96"/>
      <c r="R129" s="75"/>
      <c r="AF129" s="34"/>
      <c r="AG129" s="69" t="s">
        <v>150</v>
      </c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7"/>
      <c r="AS129" s="96"/>
      <c r="AT129" s="96"/>
      <c r="AU129" s="96"/>
      <c r="AV129" s="96"/>
      <c r="AW129" s="75"/>
      <c r="BK129" s="34"/>
      <c r="BL129" s="69" t="s">
        <v>150</v>
      </c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7"/>
      <c r="BX129" s="96"/>
      <c r="BY129" s="96"/>
      <c r="BZ129" s="96"/>
      <c r="CA129" s="96"/>
      <c r="CB129" s="75"/>
    </row>
    <row r="130" spans="1:83" ht="21" customHeight="1">
      <c r="A130" s="34"/>
      <c r="B130" s="74"/>
      <c r="C130" s="34" t="s">
        <v>151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86"/>
      <c r="N130" s="120"/>
      <c r="O130" s="120" t="s">
        <v>18</v>
      </c>
      <c r="P130" s="120"/>
      <c r="Q130" s="120"/>
      <c r="R130" s="75"/>
      <c r="AF130" s="34"/>
      <c r="AG130" s="74"/>
      <c r="AH130" s="34" t="s">
        <v>151</v>
      </c>
      <c r="AI130" s="34"/>
      <c r="AJ130" s="34"/>
      <c r="AK130" s="34"/>
      <c r="AL130" s="34"/>
      <c r="AM130" s="34"/>
      <c r="AN130" s="34"/>
      <c r="AO130" s="34"/>
      <c r="AP130" s="34"/>
      <c r="AQ130" s="34"/>
      <c r="AR130" s="86"/>
      <c r="AS130" s="120"/>
      <c r="AT130" s="120" t="s">
        <v>18</v>
      </c>
      <c r="AU130" s="120"/>
      <c r="AV130" s="120"/>
      <c r="AW130" s="75"/>
      <c r="BK130" s="34"/>
      <c r="BL130" s="74"/>
      <c r="BM130" s="34" t="s">
        <v>151</v>
      </c>
      <c r="BN130" s="34"/>
      <c r="BO130" s="34"/>
      <c r="BP130" s="34"/>
      <c r="BQ130" s="34"/>
      <c r="BR130" s="34"/>
      <c r="BS130" s="34"/>
      <c r="BT130" s="34"/>
      <c r="BU130" s="34"/>
      <c r="BV130" s="34"/>
      <c r="BW130" s="86"/>
      <c r="BX130" s="120"/>
      <c r="BY130" s="120"/>
      <c r="BZ130" s="120"/>
      <c r="CA130" s="120" t="s">
        <v>18</v>
      </c>
      <c r="CB130" s="75"/>
    </row>
    <row r="131" spans="1:83" ht="21" customHeight="1">
      <c r="A131" s="34"/>
      <c r="B131" s="74"/>
      <c r="C131" s="34"/>
      <c r="D131" s="34" t="s">
        <v>152</v>
      </c>
      <c r="E131" s="34"/>
      <c r="F131" s="34"/>
      <c r="G131" s="34"/>
      <c r="H131" s="34"/>
      <c r="I131" s="34"/>
      <c r="J131" s="34"/>
      <c r="K131" s="34"/>
      <c r="L131" s="34"/>
      <c r="M131" s="86"/>
      <c r="N131" s="121"/>
      <c r="O131" s="121"/>
      <c r="P131" s="121"/>
      <c r="Q131" s="121"/>
      <c r="R131" s="75"/>
      <c r="AF131" s="34"/>
      <c r="AG131" s="74"/>
      <c r="AH131" s="34"/>
      <c r="AI131" s="34" t="s">
        <v>152</v>
      </c>
      <c r="AJ131" s="34"/>
      <c r="AK131" s="34"/>
      <c r="AL131" s="34"/>
      <c r="AM131" s="34"/>
      <c r="AN131" s="34"/>
      <c r="AO131" s="34"/>
      <c r="AP131" s="34"/>
      <c r="AQ131" s="34"/>
      <c r="AR131" s="86"/>
      <c r="AS131" s="121"/>
      <c r="AT131" s="121"/>
      <c r="AU131" s="121"/>
      <c r="AV131" s="121"/>
      <c r="AW131" s="75"/>
      <c r="BK131" s="34"/>
      <c r="BL131" s="74"/>
      <c r="BM131" s="34"/>
      <c r="BN131" s="34" t="s">
        <v>152</v>
      </c>
      <c r="BO131" s="34"/>
      <c r="BP131" s="34"/>
      <c r="BQ131" s="34"/>
      <c r="BR131" s="34"/>
      <c r="BS131" s="34"/>
      <c r="BT131" s="34"/>
      <c r="BU131" s="34"/>
      <c r="BV131" s="34"/>
      <c r="BW131" s="86"/>
      <c r="BX131" s="121"/>
      <c r="BY131" s="121"/>
      <c r="BZ131" s="121"/>
      <c r="CA131" s="121"/>
      <c r="CB131" s="75"/>
    </row>
    <row r="132" spans="1:83" ht="21" customHeight="1">
      <c r="A132" s="34"/>
      <c r="B132" s="78" t="s">
        <v>153</v>
      </c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90"/>
      <c r="N132" s="122"/>
      <c r="O132" s="122"/>
      <c r="P132" s="122"/>
      <c r="Q132" s="122"/>
      <c r="R132" s="75"/>
      <c r="AF132" s="34"/>
      <c r="AG132" s="78" t="s">
        <v>153</v>
      </c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90"/>
      <c r="AS132" s="122"/>
      <c r="AT132" s="122"/>
      <c r="AU132" s="122"/>
      <c r="AV132" s="122"/>
      <c r="AW132" s="75"/>
      <c r="BK132" s="34"/>
      <c r="BL132" s="78" t="s">
        <v>153</v>
      </c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90"/>
      <c r="BX132" s="122"/>
      <c r="BY132" s="122"/>
      <c r="BZ132" s="122"/>
      <c r="CA132" s="122"/>
      <c r="CB132" s="75"/>
    </row>
    <row r="133" spans="1:83" ht="21" customHeight="1">
      <c r="A133" s="34"/>
      <c r="B133" s="74"/>
      <c r="C133" s="34" t="s">
        <v>154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86"/>
      <c r="N133" s="120"/>
      <c r="O133" s="120"/>
      <c r="P133" s="120"/>
      <c r="Q133" s="120" t="s">
        <v>18</v>
      </c>
      <c r="R133" s="75"/>
      <c r="AF133" s="34"/>
      <c r="AG133" s="74"/>
      <c r="AH133" s="34" t="s">
        <v>154</v>
      </c>
      <c r="AI133" s="34"/>
      <c r="AJ133" s="34"/>
      <c r="AK133" s="34"/>
      <c r="AL133" s="34"/>
      <c r="AM133" s="34"/>
      <c r="AN133" s="34"/>
      <c r="AO133" s="34"/>
      <c r="AP133" s="34"/>
      <c r="AQ133" s="34"/>
      <c r="AR133" s="86"/>
      <c r="AS133" s="120"/>
      <c r="AT133" s="120"/>
      <c r="AU133" s="120"/>
      <c r="AV133" s="120" t="s">
        <v>18</v>
      </c>
      <c r="AW133" s="75"/>
      <c r="BK133" s="34"/>
      <c r="BL133" s="74"/>
      <c r="BM133" s="34" t="s">
        <v>154</v>
      </c>
      <c r="BN133" s="34"/>
      <c r="BO133" s="34"/>
      <c r="BP133" s="34"/>
      <c r="BQ133" s="34"/>
      <c r="BR133" s="34"/>
      <c r="BS133" s="34"/>
      <c r="BT133" s="34"/>
      <c r="BU133" s="34"/>
      <c r="BV133" s="34"/>
      <c r="BW133" s="86"/>
      <c r="BX133" s="120"/>
      <c r="BY133" s="120"/>
      <c r="BZ133" s="120"/>
      <c r="CA133" s="120" t="s">
        <v>18</v>
      </c>
      <c r="CB133" s="75"/>
    </row>
    <row r="134" spans="1:83" ht="21" customHeight="1">
      <c r="A134" s="34"/>
      <c r="B134" s="74"/>
      <c r="C134" s="34"/>
      <c r="D134" s="34" t="s">
        <v>155</v>
      </c>
      <c r="E134" s="34"/>
      <c r="F134" s="34"/>
      <c r="G134" s="34"/>
      <c r="H134" s="34"/>
      <c r="I134" s="34"/>
      <c r="J134" s="34"/>
      <c r="K134" s="34"/>
      <c r="L134" s="34"/>
      <c r="M134" s="86"/>
      <c r="N134" s="121"/>
      <c r="O134" s="121"/>
      <c r="P134" s="121"/>
      <c r="Q134" s="121"/>
      <c r="R134" s="75"/>
      <c r="AF134" s="34"/>
      <c r="AG134" s="74"/>
      <c r="AH134" s="34"/>
      <c r="AI134" s="34" t="s">
        <v>155</v>
      </c>
      <c r="AJ134" s="34"/>
      <c r="AK134" s="34"/>
      <c r="AL134" s="34"/>
      <c r="AM134" s="34"/>
      <c r="AN134" s="34"/>
      <c r="AO134" s="34"/>
      <c r="AP134" s="34"/>
      <c r="AQ134" s="34"/>
      <c r="AR134" s="86"/>
      <c r="AS134" s="121"/>
      <c r="AT134" s="121"/>
      <c r="AU134" s="121"/>
      <c r="AV134" s="121"/>
      <c r="AW134" s="75"/>
      <c r="BK134" s="34"/>
      <c r="BL134" s="74"/>
      <c r="BM134" s="34"/>
      <c r="BN134" s="34" t="s">
        <v>155</v>
      </c>
      <c r="BO134" s="34"/>
      <c r="BP134" s="34"/>
      <c r="BQ134" s="34"/>
      <c r="BR134" s="34"/>
      <c r="BS134" s="34"/>
      <c r="BT134" s="34"/>
      <c r="BU134" s="34"/>
      <c r="BV134" s="34"/>
      <c r="BW134" s="86"/>
      <c r="BX134" s="121"/>
      <c r="BY134" s="121"/>
      <c r="BZ134" s="121"/>
      <c r="CA134" s="121"/>
      <c r="CB134" s="75"/>
    </row>
    <row r="135" spans="1:83">
      <c r="A135" s="34"/>
      <c r="B135" s="78" t="s">
        <v>156</v>
      </c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90"/>
      <c r="N135" s="122"/>
      <c r="O135" s="122"/>
      <c r="P135" s="122"/>
      <c r="Q135" s="122"/>
      <c r="R135" s="80"/>
      <c r="AF135" s="34"/>
      <c r="AG135" s="78" t="s">
        <v>156</v>
      </c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90"/>
      <c r="AS135" s="122"/>
      <c r="AT135" s="122"/>
      <c r="AU135" s="122"/>
      <c r="AV135" s="122"/>
      <c r="AW135" s="80"/>
      <c r="BK135" s="34"/>
      <c r="BL135" s="78" t="s">
        <v>156</v>
      </c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90"/>
      <c r="BX135" s="122"/>
      <c r="BY135" s="122"/>
      <c r="BZ135" s="122"/>
      <c r="CA135" s="122"/>
      <c r="CB135" s="80"/>
    </row>
    <row r="136" spans="1:83" ht="12" customHeight="1">
      <c r="A136" s="34"/>
      <c r="B136" s="7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85"/>
      <c r="S136" s="30" t="s">
        <v>157</v>
      </c>
      <c r="T136" s="30" t="s">
        <v>158</v>
      </c>
      <c r="U136" s="30" t="s">
        <v>159</v>
      </c>
      <c r="AF136" s="34"/>
      <c r="AG136" s="7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85"/>
      <c r="AX136" s="30" t="s">
        <v>157</v>
      </c>
      <c r="AY136" s="30" t="s">
        <v>158</v>
      </c>
      <c r="AZ136" s="30" t="s">
        <v>159</v>
      </c>
      <c r="BK136" s="34"/>
      <c r="BL136" s="7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85"/>
      <c r="CC136" s="30" t="s">
        <v>157</v>
      </c>
      <c r="CD136" s="30" t="s">
        <v>158</v>
      </c>
      <c r="CE136" s="30" t="s">
        <v>159</v>
      </c>
    </row>
    <row r="137" spans="1:83">
      <c r="A137" s="34"/>
      <c r="B137" s="7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3" t="str">
        <f>"รวมผลการประเมินทั้ง 2 ส่วน = "&amp;S137&amp;" คะแนน"</f>
        <v>รวมผลการประเมินทั้ง 2 ส่วน = 70 คะแนน</v>
      </c>
      <c r="O137" s="34"/>
      <c r="P137" s="34"/>
      <c r="Q137" s="33"/>
      <c r="R137" s="86"/>
      <c r="S137" s="30">
        <f>SUM(S24:Z24,S26:V26,S28:U28,S126:U126)</f>
        <v>70</v>
      </c>
      <c r="T137" s="30">
        <f>SUM(S24:Z24,S26:V26,S28:U28)</f>
        <v>45</v>
      </c>
      <c r="U137" s="30">
        <f>SUM(S126:U126)</f>
        <v>25</v>
      </c>
      <c r="AF137" s="34"/>
      <c r="AG137" s="7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3" t="str">
        <f>"รวมผลการประเมินทั้ง 2 ส่วน = "&amp;AX137&amp;" คะแนน"</f>
        <v>รวมผลการประเมินทั้ง 2 ส่วน = 71 คะแนน</v>
      </c>
      <c r="AT137" s="34"/>
      <c r="AU137" s="34"/>
      <c r="AV137" s="33"/>
      <c r="AW137" s="86"/>
      <c r="AX137" s="30">
        <f>SUM(AX24:BE24,AX26:BA26,AX28:AZ28,AX126:AZ126)</f>
        <v>71</v>
      </c>
      <c r="AY137" s="30">
        <f>SUM(AX24:BE24,AX26:BA26,AX28:AZ28)</f>
        <v>46</v>
      </c>
      <c r="AZ137" s="30">
        <f>SUM(AX126:AZ126)</f>
        <v>25</v>
      </c>
      <c r="BK137" s="34"/>
      <c r="BL137" s="7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3" t="str">
        <f>"รวมผลการประเมินทั้ง 2 ส่วน = "&amp;CC137&amp;" คะแนน"</f>
        <v>รวมผลการประเมินทั้ง 2 ส่วน = 70 คะแนน</v>
      </c>
      <c r="BY137" s="34"/>
      <c r="BZ137" s="34"/>
      <c r="CA137" s="33"/>
      <c r="CB137" s="86"/>
      <c r="CC137" s="30">
        <f>SUM(CC24:CJ24,CC26:CF26,CC28:CE28,CC126:CE126)</f>
        <v>70</v>
      </c>
      <c r="CD137" s="30">
        <f>SUM(CC24:CJ24,CC26:CF26,CC28:CE28)</f>
        <v>30</v>
      </c>
      <c r="CE137" s="30">
        <f>SUM(CC126:CE126)</f>
        <v>40</v>
      </c>
    </row>
    <row r="138" spans="1:83" ht="9.75" customHeight="1">
      <c r="A138" s="34"/>
      <c r="B138" s="7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90"/>
      <c r="AF138" s="34"/>
      <c r="AG138" s="78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90"/>
      <c r="BK138" s="34"/>
      <c r="BL138" s="78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90"/>
    </row>
    <row r="139" spans="1:83" ht="41.2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</row>
    <row r="140" spans="1:83" ht="23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 t="s">
        <v>160</v>
      </c>
      <c r="M140" s="98"/>
      <c r="N140" s="98"/>
      <c r="O140" s="98"/>
      <c r="P140" s="98"/>
      <c r="Q140" s="98"/>
      <c r="R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 t="s">
        <v>160</v>
      </c>
      <c r="AR140" s="98"/>
      <c r="AS140" s="98"/>
      <c r="AT140" s="98"/>
      <c r="AU140" s="98"/>
      <c r="AV140" s="98"/>
      <c r="AW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 t="s">
        <v>160</v>
      </c>
      <c r="BW140" s="98"/>
      <c r="BX140" s="98"/>
      <c r="BY140" s="98"/>
      <c r="BZ140" s="98"/>
      <c r="CA140" s="98"/>
      <c r="CB140" s="98"/>
    </row>
    <row r="141" spans="1:83" ht="23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116" t="str">
        <f>"( "&amp;Home!D21&amp;Home!D22&amp;" "&amp;Home!D23&amp;" )"</f>
        <v>(   )</v>
      </c>
      <c r="M141" s="116"/>
      <c r="N141" s="116"/>
      <c r="O141" s="116"/>
      <c r="P141" s="116"/>
      <c r="Q141" s="98"/>
      <c r="R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116" t="str">
        <f>"( "&amp;Home!I21&amp;Home!I22&amp;" "&amp;Home!I23&amp;" )"</f>
        <v>(   )</v>
      </c>
      <c r="AR141" s="116"/>
      <c r="AS141" s="116"/>
      <c r="AT141" s="116"/>
      <c r="AU141" s="116"/>
      <c r="AV141" s="98"/>
      <c r="AW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116" t="str">
        <f>"( "&amp;Home!L21&amp;Home!L22&amp;" "&amp;Home!L23&amp;" )"</f>
        <v>(   )</v>
      </c>
      <c r="BW141" s="116"/>
      <c r="BX141" s="116"/>
      <c r="BY141" s="116"/>
      <c r="BZ141" s="116"/>
      <c r="CA141" s="98"/>
      <c r="CB141" s="98"/>
    </row>
    <row r="142" spans="1:83" ht="23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9" t="s">
        <v>37</v>
      </c>
      <c r="M142" s="117">
        <f>Home!D24</f>
        <v>0</v>
      </c>
      <c r="N142" s="117"/>
      <c r="O142" s="117"/>
      <c r="P142" s="117"/>
      <c r="Q142" s="98"/>
      <c r="R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9" t="s">
        <v>37</v>
      </c>
      <c r="AR142" s="117">
        <f>Home!I24</f>
        <v>0</v>
      </c>
      <c r="AS142" s="117"/>
      <c r="AT142" s="117"/>
      <c r="AU142" s="117"/>
      <c r="AV142" s="98"/>
      <c r="AW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9" t="s">
        <v>37</v>
      </c>
      <c r="BW142" s="117">
        <f>Home!L24</f>
        <v>0</v>
      </c>
      <c r="BX142" s="117"/>
      <c r="BY142" s="117"/>
      <c r="BZ142" s="117"/>
      <c r="CA142" s="98"/>
      <c r="CB142" s="98"/>
    </row>
    <row r="143" spans="1:83" ht="23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116" t="str">
        <f>"วันที่ "&amp;Home!D27&amp;" เดือน "&amp;Home!D28&amp;" พ.ศ. "&amp;Home!D29</f>
        <v>วันที่ 15 เดือน กันยายน พ.ศ. 2565</v>
      </c>
      <c r="M143" s="116"/>
      <c r="N143" s="116"/>
      <c r="O143" s="116"/>
      <c r="P143" s="116"/>
      <c r="Q143" s="98"/>
      <c r="R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116" t="str">
        <f>"วันที่ "&amp;Home!D27&amp;" เดือน "&amp;Home!D28&amp;" พ.ศ. "&amp;Home!D29</f>
        <v>วันที่ 15 เดือน กันยายน พ.ศ. 2565</v>
      </c>
      <c r="AR143" s="116"/>
      <c r="AS143" s="116"/>
      <c r="AT143" s="116"/>
      <c r="AU143" s="116"/>
      <c r="AV143" s="98"/>
      <c r="AW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116" t="str">
        <f>"วันที่ "&amp;Home!D27&amp;" เดือน "&amp;Home!D28&amp;" พ.ศ. "&amp;Home!D29</f>
        <v>วันที่ 15 เดือน กันยายน พ.ศ. 2565</v>
      </c>
      <c r="BW143" s="116"/>
      <c r="BX143" s="116"/>
      <c r="BY143" s="116"/>
      <c r="BZ143" s="116"/>
      <c r="CA143" s="98"/>
      <c r="CB143" s="98"/>
    </row>
    <row r="144" spans="1:8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</row>
    <row r="145" spans="1:80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</row>
    <row r="146" spans="1:80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</row>
    <row r="147" spans="1:80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</row>
    <row r="148" spans="1:80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</row>
    <row r="149" spans="1:80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</row>
    <row r="150" spans="1:8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</row>
    <row r="151" spans="1:80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</row>
    <row r="152" spans="1:80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</row>
    <row r="153" spans="1:80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</row>
    <row r="154" spans="1:80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</row>
    <row r="155" spans="1:80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</row>
    <row r="156" spans="1:80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</row>
    <row r="157" spans="1:80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</row>
    <row r="158" spans="1:80">
      <c r="A158" s="34"/>
      <c r="B158" s="118" t="s">
        <v>161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34"/>
      <c r="AF158" s="34"/>
      <c r="AG158" s="118" t="s">
        <v>161</v>
      </c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34"/>
      <c r="BK158" s="34"/>
      <c r="BL158" s="118" t="s">
        <v>161</v>
      </c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34"/>
    </row>
    <row r="159" spans="1:80">
      <c r="A159" s="34"/>
      <c r="B159" s="34"/>
      <c r="C159" s="34"/>
      <c r="D159" s="34"/>
      <c r="F159" s="34"/>
      <c r="G159" s="34"/>
      <c r="H159" s="36" t="s">
        <v>162</v>
      </c>
      <c r="I159" s="119" t="str">
        <f>Home!E10&amp;Home!E11&amp;" "&amp;Home!E12</f>
        <v xml:space="preserve"> </v>
      </c>
      <c r="J159" s="119"/>
      <c r="K159" s="119"/>
      <c r="L159" s="119"/>
      <c r="M159" s="119"/>
      <c r="N159" s="119"/>
      <c r="O159" s="119"/>
      <c r="P159" s="34"/>
      <c r="Q159" s="34"/>
      <c r="R159" s="34"/>
      <c r="AF159" s="34"/>
      <c r="AG159" s="34"/>
      <c r="AH159" s="34"/>
      <c r="AI159" s="34"/>
      <c r="AK159" s="34"/>
      <c r="AL159" s="34"/>
      <c r="AM159" s="36" t="s">
        <v>162</v>
      </c>
      <c r="AN159" s="119" t="str">
        <f>Home!E10&amp;Home!E11&amp;" "&amp;Home!E12</f>
        <v xml:space="preserve"> </v>
      </c>
      <c r="AO159" s="119"/>
      <c r="AP159" s="119"/>
      <c r="AQ159" s="119"/>
      <c r="AR159" s="119"/>
      <c r="AS159" s="119"/>
      <c r="AT159" s="119"/>
      <c r="AU159" s="34"/>
      <c r="AV159" s="34"/>
      <c r="AW159" s="34"/>
      <c r="BK159" s="34"/>
      <c r="BL159" s="34"/>
      <c r="BM159" s="34"/>
      <c r="BN159" s="34"/>
      <c r="BP159" s="34"/>
      <c r="BQ159" s="34"/>
      <c r="BR159" s="36" t="s">
        <v>162</v>
      </c>
      <c r="BS159" s="119" t="str">
        <f>Home!E10&amp;Home!E11&amp;" "&amp;Home!E12</f>
        <v xml:space="preserve"> </v>
      </c>
      <c r="BT159" s="119"/>
      <c r="BU159" s="119"/>
      <c r="BV159" s="119"/>
      <c r="BW159" s="119"/>
      <c r="BX159" s="119"/>
      <c r="BY159" s="119"/>
      <c r="BZ159" s="34"/>
      <c r="CA159" s="34"/>
      <c r="CB159" s="34"/>
    </row>
    <row r="160" spans="1:8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</row>
    <row r="161" spans="1:80" ht="24.95" customHeight="1">
      <c r="A161" s="34"/>
      <c r="B161" s="34"/>
      <c r="C161" s="34" t="s">
        <v>163</v>
      </c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AF161" s="34"/>
      <c r="AG161" s="34"/>
      <c r="AH161" s="34" t="s">
        <v>163</v>
      </c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BK161" s="34"/>
      <c r="BL161" s="34"/>
      <c r="BM161" s="34" t="s">
        <v>163</v>
      </c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</row>
    <row r="162" spans="1:80" ht="24.95" customHeight="1">
      <c r="A162" s="34"/>
      <c r="B162" s="34"/>
      <c r="C162" s="34"/>
      <c r="D162" s="34" t="s">
        <v>164</v>
      </c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AF162" s="34"/>
      <c r="AG162" s="34"/>
      <c r="AH162" s="34"/>
      <c r="AI162" s="34" t="s">
        <v>164</v>
      </c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BK162" s="34"/>
      <c r="BL162" s="34"/>
      <c r="BM162" s="34"/>
      <c r="BN162" s="34" t="s">
        <v>164</v>
      </c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</row>
    <row r="163" spans="1:80" ht="24.95" customHeight="1">
      <c r="A163" s="34"/>
      <c r="B163" s="34"/>
      <c r="C163" s="34" t="s">
        <v>165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AF163" s="34"/>
      <c r="AG163" s="34"/>
      <c r="AH163" s="34" t="s">
        <v>165</v>
      </c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BK163" s="34"/>
      <c r="BL163" s="34"/>
      <c r="BM163" s="34" t="s">
        <v>165</v>
      </c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</row>
    <row r="164" spans="1:80" ht="24.95" customHeight="1">
      <c r="A164" s="34"/>
      <c r="B164" s="34"/>
      <c r="C164" s="34" t="s">
        <v>165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AF164" s="34"/>
      <c r="AG164" s="34"/>
      <c r="AH164" s="34" t="s">
        <v>165</v>
      </c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BK164" s="34"/>
      <c r="BL164" s="34"/>
      <c r="BM164" s="34" t="s">
        <v>165</v>
      </c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</row>
    <row r="165" spans="1:80" ht="24.95" customHeight="1">
      <c r="A165" s="34"/>
      <c r="B165" s="34"/>
      <c r="C165" s="34" t="s">
        <v>165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AF165" s="34"/>
      <c r="AG165" s="34"/>
      <c r="AH165" s="34" t="s">
        <v>165</v>
      </c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BK165" s="34"/>
      <c r="BL165" s="34"/>
      <c r="BM165" s="34" t="s">
        <v>165</v>
      </c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</row>
    <row r="166" spans="1:80" ht="24.95" customHeight="1">
      <c r="A166" s="34"/>
      <c r="B166" s="34"/>
      <c r="C166" s="34" t="s">
        <v>165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AF166" s="34"/>
      <c r="AG166" s="34"/>
      <c r="AH166" s="34" t="s">
        <v>165</v>
      </c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BK166" s="34"/>
      <c r="BL166" s="34"/>
      <c r="BM166" s="34" t="s">
        <v>165</v>
      </c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</row>
    <row r="167" spans="1:80" ht="24.9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</row>
    <row r="168" spans="1:80" ht="24.95" customHeight="1">
      <c r="A168" s="34"/>
      <c r="B168" s="34"/>
      <c r="C168" s="34" t="s">
        <v>166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AF168" s="34"/>
      <c r="AG168" s="34"/>
      <c r="AH168" s="34" t="s">
        <v>166</v>
      </c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BK168" s="34"/>
      <c r="BL168" s="34"/>
      <c r="BM168" s="34" t="s">
        <v>166</v>
      </c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</row>
    <row r="169" spans="1:80" ht="24.95" customHeight="1">
      <c r="A169" s="34"/>
      <c r="B169" s="34"/>
      <c r="C169" s="34"/>
      <c r="D169" s="34" t="s">
        <v>164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AF169" s="34"/>
      <c r="AG169" s="34"/>
      <c r="AH169" s="34"/>
      <c r="AI169" s="34" t="s">
        <v>164</v>
      </c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BK169" s="34"/>
      <c r="BL169" s="34"/>
      <c r="BM169" s="34"/>
      <c r="BN169" s="34" t="s">
        <v>164</v>
      </c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</row>
    <row r="170" spans="1:80" ht="24.95" customHeight="1">
      <c r="A170" s="34"/>
      <c r="B170" s="34"/>
      <c r="C170" s="34" t="s">
        <v>165</v>
      </c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AF170" s="34"/>
      <c r="AG170" s="34"/>
      <c r="AH170" s="34" t="s">
        <v>165</v>
      </c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BK170" s="34"/>
      <c r="BL170" s="34"/>
      <c r="BM170" s="34" t="s">
        <v>165</v>
      </c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</row>
    <row r="171" spans="1:80" ht="24.95" customHeight="1">
      <c r="A171" s="34"/>
      <c r="B171" s="34"/>
      <c r="C171" s="34" t="s">
        <v>165</v>
      </c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AF171" s="34"/>
      <c r="AG171" s="34"/>
      <c r="AH171" s="34" t="s">
        <v>165</v>
      </c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BK171" s="34"/>
      <c r="BL171" s="34"/>
      <c r="BM171" s="34" t="s">
        <v>165</v>
      </c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</row>
    <row r="172" spans="1:80" ht="24.95" customHeight="1">
      <c r="A172" s="34"/>
      <c r="B172" s="34"/>
      <c r="C172" s="34" t="s">
        <v>165</v>
      </c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AF172" s="34"/>
      <c r="AG172" s="34"/>
      <c r="AH172" s="34" t="s">
        <v>165</v>
      </c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BK172" s="34"/>
      <c r="BL172" s="34"/>
      <c r="BM172" s="34" t="s">
        <v>165</v>
      </c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</row>
    <row r="173" spans="1:80" ht="24.95" customHeight="1">
      <c r="A173" s="34"/>
      <c r="B173" s="34"/>
      <c r="C173" s="34" t="s">
        <v>165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AF173" s="34"/>
      <c r="AG173" s="34"/>
      <c r="AH173" s="34" t="s">
        <v>165</v>
      </c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BK173" s="34"/>
      <c r="BL173" s="34"/>
      <c r="BM173" s="34" t="s">
        <v>165</v>
      </c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</row>
    <row r="174" spans="1:80" ht="24.9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</row>
    <row r="175" spans="1:80" ht="24.95" customHeight="1">
      <c r="A175" s="34"/>
      <c r="B175" s="34"/>
      <c r="C175" s="34" t="s">
        <v>167</v>
      </c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AF175" s="34"/>
      <c r="AG175" s="34"/>
      <c r="AH175" s="34" t="s">
        <v>167</v>
      </c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BK175" s="34"/>
      <c r="BL175" s="34"/>
      <c r="BM175" s="34" t="s">
        <v>167</v>
      </c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</row>
    <row r="176" spans="1:80" ht="24.95" customHeight="1">
      <c r="A176" s="34"/>
      <c r="B176" s="34"/>
      <c r="C176" s="34"/>
      <c r="D176" s="34" t="s">
        <v>164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AF176" s="34"/>
      <c r="AG176" s="34"/>
      <c r="AH176" s="34"/>
      <c r="AI176" s="34" t="s">
        <v>164</v>
      </c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BK176" s="34"/>
      <c r="BL176" s="34"/>
      <c r="BM176" s="34"/>
      <c r="BN176" s="34" t="s">
        <v>164</v>
      </c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</row>
    <row r="177" spans="1:80" ht="24.95" customHeight="1">
      <c r="A177" s="34"/>
      <c r="B177" s="34"/>
      <c r="C177" s="34" t="s">
        <v>165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AF177" s="34"/>
      <c r="AG177" s="34"/>
      <c r="AH177" s="34" t="s">
        <v>165</v>
      </c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BK177" s="34"/>
      <c r="BL177" s="34"/>
      <c r="BM177" s="34" t="s">
        <v>165</v>
      </c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</row>
    <row r="178" spans="1:80" ht="24.95" customHeight="1">
      <c r="A178" s="34"/>
      <c r="B178" s="34"/>
      <c r="C178" s="34" t="s">
        <v>165</v>
      </c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AF178" s="34"/>
      <c r="AG178" s="34"/>
      <c r="AH178" s="34" t="s">
        <v>165</v>
      </c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BK178" s="34"/>
      <c r="BL178" s="34"/>
      <c r="BM178" s="34" t="s">
        <v>165</v>
      </c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</row>
    <row r="179" spans="1:80" ht="24.95" customHeight="1">
      <c r="A179" s="34"/>
      <c r="B179" s="34"/>
      <c r="C179" s="34" t="s">
        <v>165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AF179" s="34"/>
      <c r="AG179" s="34"/>
      <c r="AH179" s="34" t="s">
        <v>165</v>
      </c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BK179" s="34"/>
      <c r="BL179" s="34"/>
      <c r="BM179" s="34" t="s">
        <v>165</v>
      </c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</row>
    <row r="180" spans="1:80" ht="24.95" customHeight="1">
      <c r="A180" s="34"/>
      <c r="B180" s="34"/>
      <c r="C180" s="34" t="s">
        <v>165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AF180" s="34"/>
      <c r="AG180" s="34"/>
      <c r="AH180" s="34" t="s">
        <v>165</v>
      </c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BK180" s="34"/>
      <c r="BL180" s="34"/>
      <c r="BM180" s="34" t="s">
        <v>165</v>
      </c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</row>
    <row r="181" spans="1:80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</row>
    <row r="182" spans="1:80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</row>
    <row r="183" spans="1:80" ht="23.25">
      <c r="A183" s="34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 t="s">
        <v>160</v>
      </c>
      <c r="M183" s="98"/>
      <c r="N183" s="98"/>
      <c r="O183" s="98"/>
      <c r="P183" s="98"/>
      <c r="Q183" s="98"/>
      <c r="R183" s="98"/>
      <c r="AF183" s="34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 t="s">
        <v>160</v>
      </c>
      <c r="AR183" s="98"/>
      <c r="AS183" s="98"/>
      <c r="AT183" s="98"/>
      <c r="AU183" s="98"/>
      <c r="AV183" s="98"/>
      <c r="AW183" s="98"/>
      <c r="BK183" s="34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 t="s">
        <v>160</v>
      </c>
      <c r="BW183" s="98"/>
      <c r="BX183" s="98"/>
      <c r="BY183" s="98"/>
      <c r="BZ183" s="98"/>
      <c r="CA183" s="98"/>
      <c r="CB183" s="98"/>
    </row>
    <row r="184" spans="1:80" ht="23.25">
      <c r="A184" s="34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116" t="str">
        <f>"( "&amp;Home!D21&amp;Home!D22&amp;" "&amp;Home!D23&amp;" )"</f>
        <v>(   )</v>
      </c>
      <c r="M184" s="116"/>
      <c r="N184" s="116"/>
      <c r="O184" s="116"/>
      <c r="P184" s="116"/>
      <c r="Q184" s="98"/>
      <c r="R184" s="98"/>
      <c r="AF184" s="34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116" t="str">
        <f>"( "&amp;Home!I21&amp;Home!I22&amp;" "&amp;Home!I23&amp;" )"</f>
        <v>(   )</v>
      </c>
      <c r="AR184" s="116"/>
      <c r="AS184" s="116"/>
      <c r="AT184" s="116"/>
      <c r="AU184" s="116"/>
      <c r="AV184" s="98"/>
      <c r="AW184" s="98"/>
      <c r="BK184" s="34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116" t="str">
        <f>"( "&amp;Home!L21&amp;Home!L22&amp;" "&amp;Home!L23&amp;" )"</f>
        <v>(   )</v>
      </c>
      <c r="BW184" s="116"/>
      <c r="BX184" s="116"/>
      <c r="BY184" s="116"/>
      <c r="BZ184" s="116"/>
      <c r="CA184" s="98"/>
      <c r="CB184" s="98"/>
    </row>
    <row r="185" spans="1:80" ht="23.25">
      <c r="A185" s="34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9" t="s">
        <v>37</v>
      </c>
      <c r="M185" s="117">
        <f>Home!D24</f>
        <v>0</v>
      </c>
      <c r="N185" s="117"/>
      <c r="O185" s="117"/>
      <c r="P185" s="117"/>
      <c r="Q185" s="98"/>
      <c r="R185" s="98"/>
      <c r="AF185" s="34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9" t="s">
        <v>37</v>
      </c>
      <c r="AR185" s="117">
        <f>Home!I24</f>
        <v>0</v>
      </c>
      <c r="AS185" s="117"/>
      <c r="AT185" s="117"/>
      <c r="AU185" s="117"/>
      <c r="AV185" s="98"/>
      <c r="AW185" s="98"/>
      <c r="BK185" s="34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9" t="s">
        <v>37</v>
      </c>
      <c r="BW185" s="117">
        <f>Home!L24</f>
        <v>0</v>
      </c>
      <c r="BX185" s="117"/>
      <c r="BY185" s="117"/>
      <c r="BZ185" s="117"/>
      <c r="CA185" s="98"/>
      <c r="CB185" s="98"/>
    </row>
    <row r="186" spans="1:80" ht="23.25">
      <c r="A186" s="34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116" t="str">
        <f>"วันที่ "&amp;Home!D27&amp;" เดือน "&amp;Home!D28&amp;" พ.ศ. "&amp;Home!D29</f>
        <v>วันที่ 15 เดือน กันยายน พ.ศ. 2565</v>
      </c>
      <c r="M186" s="116"/>
      <c r="N186" s="116"/>
      <c r="O186" s="116"/>
      <c r="P186" s="116"/>
      <c r="Q186" s="98"/>
      <c r="R186" s="98"/>
      <c r="AF186" s="34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116" t="str">
        <f>"วันที่ "&amp;Home!D27&amp;" เดือน "&amp;Home!D28&amp;" พ.ศ. "&amp;Home!D29</f>
        <v>วันที่ 15 เดือน กันยายน พ.ศ. 2565</v>
      </c>
      <c r="AR186" s="116"/>
      <c r="AS186" s="116"/>
      <c r="AT186" s="116"/>
      <c r="AU186" s="116"/>
      <c r="AV186" s="98"/>
      <c r="AW186" s="98"/>
      <c r="BK186" s="34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116" t="str">
        <f>"วันที่ "&amp;Home!D27&amp;" เดือน "&amp;Home!D28&amp;" พ.ศ. "&amp;Home!D29</f>
        <v>วันที่ 15 เดือน กันยายน พ.ศ. 2565</v>
      </c>
      <c r="BW186" s="116"/>
      <c r="BX186" s="116"/>
      <c r="BY186" s="116"/>
      <c r="BZ186" s="116"/>
      <c r="CA186" s="98"/>
      <c r="CB186" s="98"/>
    </row>
    <row r="187" spans="1:80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</row>
    <row r="188" spans="1:80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</row>
    <row r="189" spans="1:80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</row>
    <row r="190" spans="1:80" hidden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</row>
    <row r="191" spans="1:80" hidden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</row>
    <row r="192" spans="1:80" hidden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</row>
    <row r="193" spans="1:80" hidden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</row>
  </sheetData>
  <sheetProtection algorithmName="SHA-512" hashValue="FTRyYskcza3v01ROlpaTBX47KbtEJaLvsxTA+CWxvxGnhbrVhlUpZjVwJQHwhXcqKtdNhIMeqXuKfqoydwy6QQ==" saltValue="hPYeExi+EdGnoVAq79fEHA==" spinCount="100000" sheet="1" objects="1" scenarios="1" selectLockedCells="1"/>
  <mergeCells count="300">
    <mergeCell ref="B45:M49"/>
    <mergeCell ref="N45:Q45"/>
    <mergeCell ref="R45:R49"/>
    <mergeCell ref="N74:N78"/>
    <mergeCell ref="O50:O54"/>
    <mergeCell ref="O55:O60"/>
    <mergeCell ref="O61:O66"/>
    <mergeCell ref="O67:O73"/>
    <mergeCell ref="O74:O78"/>
    <mergeCell ref="N67:N73"/>
    <mergeCell ref="P50:P54"/>
    <mergeCell ref="P55:P60"/>
    <mergeCell ref="P61:P66"/>
    <mergeCell ref="P67:P73"/>
    <mergeCell ref="P74:P78"/>
    <mergeCell ref="Q50:Q54"/>
    <mergeCell ref="Q55:Q60"/>
    <mergeCell ref="Q61:Q66"/>
    <mergeCell ref="Q67:Q73"/>
    <mergeCell ref="Q74:Q78"/>
    <mergeCell ref="N50:N54"/>
    <mergeCell ref="N55:N60"/>
    <mergeCell ref="N61:N66"/>
    <mergeCell ref="O36:O41"/>
    <mergeCell ref="P36:P41"/>
    <mergeCell ref="Q36:Q41"/>
    <mergeCell ref="N30:N35"/>
    <mergeCell ref="O30:O35"/>
    <mergeCell ref="P30:P35"/>
    <mergeCell ref="Q30:Q35"/>
    <mergeCell ref="N36:N41"/>
    <mergeCell ref="A1:R1"/>
    <mergeCell ref="N23:N29"/>
    <mergeCell ref="O23:O29"/>
    <mergeCell ref="P23:P29"/>
    <mergeCell ref="Q23:Q29"/>
    <mergeCell ref="B2:R2"/>
    <mergeCell ref="B3:R3"/>
    <mergeCell ref="B4:R4"/>
    <mergeCell ref="B5:R5"/>
    <mergeCell ref="B6:R6"/>
    <mergeCell ref="N17:Q17"/>
    <mergeCell ref="R17:R21"/>
    <mergeCell ref="K11:L11"/>
    <mergeCell ref="B17:M21"/>
    <mergeCell ref="N10:R10"/>
    <mergeCell ref="B81:M85"/>
    <mergeCell ref="N81:Q81"/>
    <mergeCell ref="R81:R85"/>
    <mergeCell ref="B120:M124"/>
    <mergeCell ref="N120:Q120"/>
    <mergeCell ref="R120:R124"/>
    <mergeCell ref="Q87:Q90"/>
    <mergeCell ref="Q91:Q94"/>
    <mergeCell ref="P95:P97"/>
    <mergeCell ref="Q95:Q97"/>
    <mergeCell ref="O104:O110"/>
    <mergeCell ref="O111:O112"/>
    <mergeCell ref="O113:O116"/>
    <mergeCell ref="P104:P110"/>
    <mergeCell ref="P111:P112"/>
    <mergeCell ref="P113:P116"/>
    <mergeCell ref="O133:O135"/>
    <mergeCell ref="P133:P135"/>
    <mergeCell ref="Q133:Q135"/>
    <mergeCell ref="M142:P142"/>
    <mergeCell ref="N87:N90"/>
    <mergeCell ref="N91:N94"/>
    <mergeCell ref="N95:N97"/>
    <mergeCell ref="N98:N102"/>
    <mergeCell ref="N104:N110"/>
    <mergeCell ref="N111:N112"/>
    <mergeCell ref="N113:N116"/>
    <mergeCell ref="N126:N128"/>
    <mergeCell ref="N130:N132"/>
    <mergeCell ref="N133:N135"/>
    <mergeCell ref="O87:O90"/>
    <mergeCell ref="P87:P90"/>
    <mergeCell ref="O91:O94"/>
    <mergeCell ref="P91:P94"/>
    <mergeCell ref="O95:O97"/>
    <mergeCell ref="O98:O102"/>
    <mergeCell ref="P98:P102"/>
    <mergeCell ref="Q98:Q102"/>
    <mergeCell ref="O126:O128"/>
    <mergeCell ref="P126:P128"/>
    <mergeCell ref="Q126:Q128"/>
    <mergeCell ref="O130:O132"/>
    <mergeCell ref="P130:P132"/>
    <mergeCell ref="Q130:Q132"/>
    <mergeCell ref="L186:P186"/>
    <mergeCell ref="I159:O159"/>
    <mergeCell ref="AF1:AW1"/>
    <mergeCell ref="AG2:AW2"/>
    <mergeCell ref="AG3:AW3"/>
    <mergeCell ref="AG4:AW4"/>
    <mergeCell ref="AG5:AW5"/>
    <mergeCell ref="AG6:AW6"/>
    <mergeCell ref="AS10:AW10"/>
    <mergeCell ref="AP11:AQ11"/>
    <mergeCell ref="AG17:AR21"/>
    <mergeCell ref="AS17:AV17"/>
    <mergeCell ref="AW17:AW21"/>
    <mergeCell ref="AS23:AS29"/>
    <mergeCell ref="AT23:AT29"/>
    <mergeCell ref="AU23:AU29"/>
    <mergeCell ref="B158:Q158"/>
    <mergeCell ref="L141:P141"/>
    <mergeCell ref="L143:P143"/>
    <mergeCell ref="L184:P184"/>
    <mergeCell ref="M185:P185"/>
    <mergeCell ref="Q104:Q110"/>
    <mergeCell ref="Q111:Q112"/>
    <mergeCell ref="Q113:Q116"/>
    <mergeCell ref="AS36:AS41"/>
    <mergeCell ref="AT36:AT41"/>
    <mergeCell ref="AU36:AU41"/>
    <mergeCell ref="AV36:AV41"/>
    <mergeCell ref="AG45:AR49"/>
    <mergeCell ref="AS45:AV45"/>
    <mergeCell ref="AV23:AV29"/>
    <mergeCell ref="AS30:AS35"/>
    <mergeCell ref="AT30:AT35"/>
    <mergeCell ref="AU30:AU35"/>
    <mergeCell ref="AV30:AV35"/>
    <mergeCell ref="AS55:AS60"/>
    <mergeCell ref="AT55:AT60"/>
    <mergeCell ref="AU55:AU60"/>
    <mergeCell ref="AV55:AV60"/>
    <mergeCell ref="AS61:AS66"/>
    <mergeCell ref="AT61:AT66"/>
    <mergeCell ref="AU61:AU66"/>
    <mergeCell ref="AV61:AV66"/>
    <mergeCell ref="AW45:AW49"/>
    <mergeCell ref="AS50:AS54"/>
    <mergeCell ref="AT50:AT54"/>
    <mergeCell ref="AU50:AU54"/>
    <mergeCell ref="AV50:AV54"/>
    <mergeCell ref="AW81:AW85"/>
    <mergeCell ref="AS87:AS90"/>
    <mergeCell ref="AT87:AT90"/>
    <mergeCell ref="AU87:AU90"/>
    <mergeCell ref="AV87:AV90"/>
    <mergeCell ref="AS67:AS73"/>
    <mergeCell ref="AT67:AT73"/>
    <mergeCell ref="AU67:AU73"/>
    <mergeCell ref="AV67:AV73"/>
    <mergeCell ref="AS74:AS78"/>
    <mergeCell ref="AT74:AT78"/>
    <mergeCell ref="AU74:AU78"/>
    <mergeCell ref="AV74:AV78"/>
    <mergeCell ref="AS91:AS94"/>
    <mergeCell ref="AT91:AT94"/>
    <mergeCell ref="AU91:AU94"/>
    <mergeCell ref="AV91:AV94"/>
    <mergeCell ref="AS95:AS97"/>
    <mergeCell ref="AT95:AT97"/>
    <mergeCell ref="AU95:AU97"/>
    <mergeCell ref="AV95:AV97"/>
    <mergeCell ref="AG81:AR85"/>
    <mergeCell ref="AS81:AV81"/>
    <mergeCell ref="AS111:AS112"/>
    <mergeCell ref="AT111:AT112"/>
    <mergeCell ref="AU111:AU112"/>
    <mergeCell ref="AV111:AV112"/>
    <mergeCell ref="AS113:AS116"/>
    <mergeCell ref="AT113:AT116"/>
    <mergeCell ref="AU113:AU116"/>
    <mergeCell ref="AV113:AV116"/>
    <mergeCell ref="AS98:AS102"/>
    <mergeCell ref="AT98:AT102"/>
    <mergeCell ref="AU98:AU102"/>
    <mergeCell ref="AV98:AV102"/>
    <mergeCell ref="AS104:AS110"/>
    <mergeCell ref="AT104:AT110"/>
    <mergeCell ref="AU104:AU110"/>
    <mergeCell ref="AV104:AV110"/>
    <mergeCell ref="AV130:AV132"/>
    <mergeCell ref="AS133:AS135"/>
    <mergeCell ref="AT133:AT135"/>
    <mergeCell ref="AU133:AU135"/>
    <mergeCell ref="AV133:AV135"/>
    <mergeCell ref="AG120:AR124"/>
    <mergeCell ref="AS120:AV120"/>
    <mergeCell ref="AW120:AW124"/>
    <mergeCell ref="AS126:AS128"/>
    <mergeCell ref="AT126:AT128"/>
    <mergeCell ref="AU126:AU128"/>
    <mergeCell ref="AV126:AV128"/>
    <mergeCell ref="AQ184:AU184"/>
    <mergeCell ref="AR185:AU185"/>
    <mergeCell ref="AQ186:AU186"/>
    <mergeCell ref="BK1:CB1"/>
    <mergeCell ref="BL2:CB2"/>
    <mergeCell ref="BL3:CB3"/>
    <mergeCell ref="BL4:CB4"/>
    <mergeCell ref="BL5:CB5"/>
    <mergeCell ref="BL6:CB6"/>
    <mergeCell ref="BX10:CB10"/>
    <mergeCell ref="BU11:BV11"/>
    <mergeCell ref="BL17:BW21"/>
    <mergeCell ref="BX17:CA17"/>
    <mergeCell ref="CB17:CB21"/>
    <mergeCell ref="BX23:BX29"/>
    <mergeCell ref="BY23:BY29"/>
    <mergeCell ref="AQ141:AU141"/>
    <mergeCell ref="AR142:AU142"/>
    <mergeCell ref="AQ143:AU143"/>
    <mergeCell ref="AG158:AV158"/>
    <mergeCell ref="AN159:AT159"/>
    <mergeCell ref="AS130:AS132"/>
    <mergeCell ref="AT130:AT132"/>
    <mergeCell ref="AU130:AU132"/>
    <mergeCell ref="BX36:BX41"/>
    <mergeCell ref="BY36:BY41"/>
    <mergeCell ref="BZ36:BZ41"/>
    <mergeCell ref="CA36:CA41"/>
    <mergeCell ref="BL45:BW49"/>
    <mergeCell ref="BX45:CA45"/>
    <mergeCell ref="BZ23:BZ29"/>
    <mergeCell ref="CA23:CA29"/>
    <mergeCell ref="BX30:BX35"/>
    <mergeCell ref="BY30:BY35"/>
    <mergeCell ref="BZ30:BZ35"/>
    <mergeCell ref="CA30:CA35"/>
    <mergeCell ref="BX55:BX60"/>
    <mergeCell ref="BY55:BY60"/>
    <mergeCell ref="BZ55:BZ60"/>
    <mergeCell ref="CA55:CA60"/>
    <mergeCell ref="BX61:BX66"/>
    <mergeCell ref="BY61:BY66"/>
    <mergeCell ref="BZ61:BZ66"/>
    <mergeCell ref="CA61:CA66"/>
    <mergeCell ref="CB45:CB49"/>
    <mergeCell ref="BX50:BX54"/>
    <mergeCell ref="BY50:BY54"/>
    <mergeCell ref="BZ50:BZ54"/>
    <mergeCell ref="CA50:CA54"/>
    <mergeCell ref="BL81:BW85"/>
    <mergeCell ref="BX81:CA81"/>
    <mergeCell ref="CB81:CB85"/>
    <mergeCell ref="BX87:BX90"/>
    <mergeCell ref="BY87:BY90"/>
    <mergeCell ref="BZ87:BZ90"/>
    <mergeCell ref="CA87:CA90"/>
    <mergeCell ref="BX67:BX73"/>
    <mergeCell ref="BY67:BY73"/>
    <mergeCell ref="BZ67:BZ73"/>
    <mergeCell ref="CA67:CA73"/>
    <mergeCell ref="BX74:BX78"/>
    <mergeCell ref="BY74:BY78"/>
    <mergeCell ref="BZ74:BZ78"/>
    <mergeCell ref="CA74:CA78"/>
    <mergeCell ref="BX98:BX102"/>
    <mergeCell ref="BY98:BY102"/>
    <mergeCell ref="BZ98:BZ102"/>
    <mergeCell ref="CA98:CA102"/>
    <mergeCell ref="BX104:BX110"/>
    <mergeCell ref="BY104:BY110"/>
    <mergeCell ref="BZ104:BZ110"/>
    <mergeCell ref="CA104:CA110"/>
    <mergeCell ref="BX91:BX94"/>
    <mergeCell ref="BY91:BY94"/>
    <mergeCell ref="BZ91:BZ94"/>
    <mergeCell ref="CA91:CA94"/>
    <mergeCell ref="BX95:BX97"/>
    <mergeCell ref="BY95:BY97"/>
    <mergeCell ref="BZ95:BZ97"/>
    <mergeCell ref="CA95:CA97"/>
    <mergeCell ref="BL120:BW124"/>
    <mergeCell ref="BX120:CA120"/>
    <mergeCell ref="CB120:CB124"/>
    <mergeCell ref="BX126:BX128"/>
    <mergeCell ref="BY126:BY128"/>
    <mergeCell ref="BZ126:BZ128"/>
    <mergeCell ref="CA126:CA128"/>
    <mergeCell ref="BX111:BX112"/>
    <mergeCell ref="BY111:BY112"/>
    <mergeCell ref="BZ111:BZ112"/>
    <mergeCell ref="CA111:CA112"/>
    <mergeCell ref="BX113:BX116"/>
    <mergeCell ref="BY113:BY116"/>
    <mergeCell ref="BZ113:BZ116"/>
    <mergeCell ref="CA113:CA116"/>
    <mergeCell ref="BV184:BZ184"/>
    <mergeCell ref="BW185:BZ185"/>
    <mergeCell ref="BV186:BZ186"/>
    <mergeCell ref="BV141:BZ141"/>
    <mergeCell ref="BW142:BZ142"/>
    <mergeCell ref="BV143:BZ143"/>
    <mergeCell ref="BL158:CA158"/>
    <mergeCell ref="BS159:BY159"/>
    <mergeCell ref="BX130:BX132"/>
    <mergeCell ref="BY130:BY132"/>
    <mergeCell ref="BZ130:BZ132"/>
    <mergeCell ref="CA130:CA132"/>
    <mergeCell ref="BX133:BX135"/>
    <mergeCell ref="BY133:BY135"/>
    <mergeCell ref="BZ133:BZ135"/>
    <mergeCell ref="CA133:CA135"/>
  </mergeCells>
  <printOptions horizontalCentered="1"/>
  <pageMargins left="0.39370078740157483" right="0.19685039370078741" top="0.39370078740157483" bottom="0.39370078740157483" header="0" footer="0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88E7B-6136-49C4-96A0-43B2ADEDD0BF}">
          <x14:formula1>
            <xm:f>db!$B$2:$B$3</xm:f>
          </x14:formula1>
          <xm:sqref>N23:Q41 N50:Q80 N87:Q102 N104:Q116 N126:Q128 N130:Q135 AS23:AV41 AS50:AV80 AS87:AV102 AS104:AV116 AS126:AV128 AS130:AV135 BX23:CA41 BX50:CA80 BX87:CA102 BX104:CA116 BX126:CA128 BX130:CA135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23C5-AB96-4E76-8E1D-CF1146136EAE}">
  <sheetPr>
    <tabColor rgb="FFFFC000"/>
  </sheetPr>
  <dimension ref="A1:S41"/>
  <sheetViews>
    <sheetView zoomScaleNormal="100" workbookViewId="0">
      <pane ySplit="1" topLeftCell="A2" activePane="bottomLeft" state="frozen"/>
      <selection pane="bottomLeft" sqref="A1:O1"/>
    </sheetView>
  </sheetViews>
  <sheetFormatPr defaultColWidth="0" defaultRowHeight="21" zeroHeight="1"/>
  <cols>
    <col min="1" max="1" width="4.125" style="31" customWidth="1"/>
    <col min="2" max="2" width="2.75" style="31" customWidth="1"/>
    <col min="3" max="7" width="2.875" style="31" customWidth="1"/>
    <col min="8" max="8" width="5.5" style="31" customWidth="1"/>
    <col min="9" max="9" width="3.125" style="31" customWidth="1"/>
    <col min="10" max="10" width="10.625" style="31" customWidth="1"/>
    <col min="11" max="11" width="9.5" style="31" customWidth="1"/>
    <col min="12" max="12" width="8" style="31" customWidth="1"/>
    <col min="13" max="13" width="8.5" style="31" customWidth="1"/>
    <col min="14" max="14" width="17.75" style="31" customWidth="1"/>
    <col min="15" max="15" width="5.625" style="30" customWidth="1"/>
    <col min="16" max="19" width="6.375" style="30" hidden="1" customWidth="1"/>
    <col min="20" max="16384" width="9" style="31" hidden="1"/>
  </cols>
  <sheetData>
    <row r="1" spans="1:15">
      <c r="A1" s="142" t="s">
        <v>168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>
      <c r="A2" s="145" t="s">
        <v>169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33"/>
    </row>
    <row r="3" spans="1: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8.95" customHeight="1">
      <c r="A4" s="34"/>
      <c r="B4" s="138" t="s">
        <v>170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35"/>
    </row>
    <row r="5" spans="1:15" ht="18.95" customHeight="1">
      <c r="A5" s="34"/>
      <c r="B5" s="138" t="s">
        <v>171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36"/>
    </row>
    <row r="6" spans="1:15" ht="18.95" customHeight="1">
      <c r="A6" s="34"/>
      <c r="B6" s="138" t="s">
        <v>41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36"/>
    </row>
    <row r="7" spans="1:15" ht="18.95" customHeight="1">
      <c r="A7" s="34"/>
      <c r="B7" s="138" t="str">
        <f>"ประจำปีงบประมาณ พ.ศ. "&amp;Home!F3</f>
        <v>ประจำปีงบประมาณ พ.ศ. 2565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36"/>
    </row>
    <row r="8" spans="1:15" ht="25.5" customHeight="1">
      <c r="A8" s="34"/>
      <c r="B8" s="116" t="str">
        <f>"(ระหว่างวันที่ "&amp;Home!F5&amp;" เดือน "&amp;Home!F6&amp;" พ.ศ. "&amp;Home!F7&amp;" ถึงวันที่ "&amp;Home!I5&amp;" เดือน "&amp;Home!I6&amp;" พ.ศ."&amp;Home!I7&amp;")"</f>
        <v>(ระหว่างวันที่ 1 เดือน ตุลาคม พ.ศ. 2564 ถึงวันที่ 30 เดือน กันยายน พ.ศ.2565)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36"/>
    </row>
    <row r="9" spans="1:15" ht="3.9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6"/>
    </row>
    <row r="10" spans="1:15" ht="20.100000000000001" customHeight="1">
      <c r="A10" s="34"/>
      <c r="B10" s="37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6"/>
    </row>
    <row r="11" spans="1:15" ht="20.100000000000001" customHeight="1">
      <c r="A11" s="34"/>
      <c r="B11" s="38" t="s">
        <v>21</v>
      </c>
      <c r="C11" s="38" t="str">
        <f>Home!E10&amp;Home!E11</f>
        <v/>
      </c>
      <c r="D11" s="38"/>
      <c r="E11" s="38"/>
      <c r="F11" s="38"/>
      <c r="G11" s="38"/>
      <c r="H11" s="38"/>
      <c r="I11" s="39" t="s">
        <v>24</v>
      </c>
      <c r="J11" s="38">
        <f>Home!E12</f>
        <v>0</v>
      </c>
      <c r="K11" s="34"/>
      <c r="L11" s="38" t="str">
        <f>"ตำแหน่งครู วิทยฐานะ"&amp;Home!E13</f>
        <v>ตำแหน่งครู วิทยฐานะ</v>
      </c>
      <c r="M11" s="38"/>
      <c r="N11" s="34"/>
      <c r="O11" s="36"/>
    </row>
    <row r="12" spans="1:15" ht="20.100000000000001" customHeight="1">
      <c r="A12" s="34"/>
      <c r="B12" s="38" t="s">
        <v>28</v>
      </c>
      <c r="C12" s="38"/>
      <c r="D12" s="38"/>
      <c r="E12" s="38">
        <f>Home!E14</f>
        <v>0</v>
      </c>
      <c r="F12" s="38"/>
      <c r="G12" s="38"/>
      <c r="H12" s="38"/>
      <c r="I12" s="38"/>
      <c r="J12" s="38"/>
      <c r="K12" s="39" t="s">
        <v>29</v>
      </c>
      <c r="L12" s="139">
        <f>Home!E15</f>
        <v>0</v>
      </c>
      <c r="M12" s="139"/>
      <c r="N12" s="139"/>
      <c r="O12" s="36"/>
    </row>
    <row r="13" spans="1:15" ht="20.100000000000001" customHeight="1">
      <c r="A13" s="34"/>
      <c r="B13" s="38" t="s">
        <v>30</v>
      </c>
      <c r="C13" s="38"/>
      <c r="D13" s="38"/>
      <c r="E13" s="38"/>
      <c r="F13" s="38"/>
      <c r="G13" s="38"/>
      <c r="H13" s="40">
        <f>Home!G16</f>
        <v>0</v>
      </c>
      <c r="I13" s="38" t="s">
        <v>31</v>
      </c>
      <c r="J13" s="38"/>
      <c r="K13" s="41">
        <f>Home!E17</f>
        <v>0</v>
      </c>
      <c r="L13" s="38" t="s">
        <v>32</v>
      </c>
      <c r="M13" s="38"/>
      <c r="N13" s="34"/>
      <c r="O13" s="36"/>
    </row>
    <row r="14" spans="1:15" ht="5.0999999999999996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6"/>
    </row>
    <row r="15" spans="1:15" ht="20.100000000000001" customHeight="1">
      <c r="A15" s="34"/>
      <c r="B15" s="33" t="s">
        <v>172</v>
      </c>
      <c r="C15" s="34"/>
      <c r="D15" s="34"/>
      <c r="E15" s="42" t="str">
        <f>IF(Home!K10="/","/","")</f>
        <v>/</v>
      </c>
      <c r="F15" s="34" t="s">
        <v>46</v>
      </c>
      <c r="G15" s="34"/>
      <c r="H15" s="34"/>
      <c r="I15" s="42" t="str">
        <f>IF(Home!K11="/","/","")</f>
        <v/>
      </c>
      <c r="J15" s="34" t="s">
        <v>47</v>
      </c>
      <c r="K15" s="34"/>
      <c r="L15" s="34"/>
      <c r="M15" s="36"/>
      <c r="N15" s="36"/>
      <c r="O15" s="36"/>
    </row>
    <row r="16" spans="1:15" ht="8.25" customHeight="1">
      <c r="A16" s="34"/>
      <c r="B16" s="33"/>
      <c r="C16" s="34"/>
      <c r="D16" s="34"/>
      <c r="E16" s="42"/>
      <c r="F16" s="34"/>
      <c r="G16" s="34"/>
      <c r="H16" s="34"/>
      <c r="I16" s="42"/>
      <c r="J16" s="34"/>
      <c r="K16" s="34"/>
      <c r="L16" s="34"/>
      <c r="M16" s="36"/>
      <c r="N16" s="36"/>
      <c r="O16" s="36"/>
    </row>
    <row r="17" spans="1:19" ht="21.95" customHeight="1">
      <c r="A17" s="34"/>
      <c r="B17" s="33" t="s">
        <v>50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6"/>
      <c r="N17" s="36"/>
      <c r="O17" s="36"/>
    </row>
    <row r="18" spans="1:19" ht="20.100000000000001" customHeight="1">
      <c r="A18" s="34"/>
      <c r="B18" s="154" t="s">
        <v>173</v>
      </c>
      <c r="C18" s="154"/>
      <c r="D18" s="154"/>
      <c r="E18" s="154"/>
      <c r="F18" s="154"/>
      <c r="G18" s="154"/>
      <c r="H18" s="154"/>
      <c r="I18" s="154"/>
      <c r="J18" s="152" t="s">
        <v>174</v>
      </c>
      <c r="K18" s="152" t="s">
        <v>175</v>
      </c>
      <c r="L18" s="152" t="s">
        <v>176</v>
      </c>
      <c r="M18" s="152" t="s">
        <v>177</v>
      </c>
      <c r="N18" s="152" t="s">
        <v>51</v>
      </c>
      <c r="O18" s="36"/>
    </row>
    <row r="19" spans="1:19" ht="20.100000000000001" customHeight="1">
      <c r="A19" s="34"/>
      <c r="B19" s="155" t="s">
        <v>178</v>
      </c>
      <c r="C19" s="155"/>
      <c r="D19" s="155"/>
      <c r="E19" s="155"/>
      <c r="F19" s="155"/>
      <c r="G19" s="155"/>
      <c r="H19" s="155"/>
      <c r="I19" s="155"/>
      <c r="J19" s="153"/>
      <c r="K19" s="153"/>
      <c r="L19" s="153"/>
      <c r="M19" s="153"/>
      <c r="N19" s="153"/>
      <c r="O19" s="36"/>
    </row>
    <row r="20" spans="1:19" s="49" customFormat="1" ht="20.100000000000001" customHeight="1">
      <c r="A20" s="43"/>
      <c r="B20" s="44" t="s">
        <v>179</v>
      </c>
      <c r="C20" s="45"/>
      <c r="D20" s="45"/>
      <c r="E20" s="45"/>
      <c r="F20" s="45"/>
      <c r="G20" s="45"/>
      <c r="H20" s="45"/>
      <c r="I20" s="45"/>
      <c r="J20" s="46">
        <v>60</v>
      </c>
      <c r="K20" s="46">
        <f>'PA2'!T137</f>
        <v>45</v>
      </c>
      <c r="L20" s="46">
        <f>'PA2'!AY137</f>
        <v>46</v>
      </c>
      <c r="M20" s="46">
        <f>'PA2'!CD137</f>
        <v>30</v>
      </c>
      <c r="N20" s="147" t="s">
        <v>180</v>
      </c>
      <c r="O20" s="47"/>
      <c r="P20" s="48"/>
      <c r="Q20" s="48"/>
      <c r="R20" s="48"/>
      <c r="S20" s="48"/>
    </row>
    <row r="21" spans="1:19" s="49" customFormat="1" ht="20.100000000000001" customHeight="1">
      <c r="A21" s="43"/>
      <c r="B21" s="50" t="s">
        <v>181</v>
      </c>
      <c r="C21" s="51"/>
      <c r="D21" s="51"/>
      <c r="E21" s="51"/>
      <c r="F21" s="51"/>
      <c r="G21" s="51"/>
      <c r="H21" s="51"/>
      <c r="I21" s="51"/>
      <c r="J21" s="52"/>
      <c r="K21" s="52"/>
      <c r="L21" s="52"/>
      <c r="M21" s="52"/>
      <c r="N21" s="148"/>
      <c r="O21" s="47"/>
      <c r="P21" s="48"/>
      <c r="Q21" s="48"/>
      <c r="R21" s="48"/>
      <c r="S21" s="48"/>
    </row>
    <row r="22" spans="1:19" s="49" customFormat="1" ht="20.100000000000001" customHeight="1">
      <c r="A22" s="43"/>
      <c r="B22" s="53"/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148"/>
      <c r="O22" s="47"/>
      <c r="P22" s="48"/>
      <c r="Q22" s="48"/>
      <c r="R22" s="48"/>
      <c r="S22" s="48"/>
    </row>
    <row r="23" spans="1:19" s="49" customFormat="1" ht="20.100000000000001" customHeight="1">
      <c r="A23" s="43"/>
      <c r="B23" s="44" t="s">
        <v>182</v>
      </c>
      <c r="C23" s="56"/>
      <c r="D23" s="56"/>
      <c r="E23" s="56"/>
      <c r="F23" s="56"/>
      <c r="G23" s="56"/>
      <c r="H23" s="56"/>
      <c r="I23" s="45"/>
      <c r="J23" s="46">
        <v>40</v>
      </c>
      <c r="K23" s="46">
        <f>'PA2'!U137</f>
        <v>25</v>
      </c>
      <c r="L23" s="46">
        <f>'PA2'!AZ137</f>
        <v>25</v>
      </c>
      <c r="M23" s="46">
        <f>'PA2'!CE137</f>
        <v>40</v>
      </c>
      <c r="N23" s="148"/>
      <c r="O23" s="47"/>
      <c r="P23" s="48"/>
      <c r="Q23" s="48"/>
      <c r="R23" s="48"/>
      <c r="S23" s="48"/>
    </row>
    <row r="24" spans="1:19" s="49" customFormat="1" ht="20.100000000000001" customHeight="1">
      <c r="A24" s="43"/>
      <c r="B24" s="50" t="s">
        <v>183</v>
      </c>
      <c r="C24" s="57"/>
      <c r="D24" s="57"/>
      <c r="E24" s="57"/>
      <c r="F24" s="57"/>
      <c r="G24" s="57"/>
      <c r="H24" s="57"/>
      <c r="I24" s="51"/>
      <c r="J24" s="52"/>
      <c r="K24" s="52"/>
      <c r="L24" s="52"/>
      <c r="M24" s="52"/>
      <c r="N24" s="148"/>
      <c r="O24" s="47"/>
      <c r="P24" s="48" t="s">
        <v>175</v>
      </c>
      <c r="Q24" s="48" t="s">
        <v>176</v>
      </c>
      <c r="R24" s="48" t="s">
        <v>177</v>
      </c>
      <c r="S24" s="48" t="s">
        <v>184</v>
      </c>
    </row>
    <row r="25" spans="1:19" s="49" customFormat="1" ht="20.100000000000001" customHeight="1">
      <c r="A25" s="43"/>
      <c r="B25" s="58" t="s">
        <v>185</v>
      </c>
      <c r="C25" s="59"/>
      <c r="D25" s="59"/>
      <c r="E25" s="59"/>
      <c r="F25" s="59"/>
      <c r="G25" s="59"/>
      <c r="H25" s="59"/>
      <c r="I25" s="54"/>
      <c r="J25" s="55"/>
      <c r="K25" s="55"/>
      <c r="L25" s="55"/>
      <c r="M25" s="55"/>
      <c r="N25" s="148"/>
      <c r="O25" s="47"/>
      <c r="P25" s="48" t="b">
        <f>IF(K26&gt;=70,TRUE,FALSE)</f>
        <v>1</v>
      </c>
      <c r="Q25" s="48" t="b">
        <f t="shared" ref="Q25:R25" si="0">IF(L26&gt;=70,TRUE,FALSE)</f>
        <v>1</v>
      </c>
      <c r="R25" s="48" t="b">
        <f t="shared" si="0"/>
        <v>1</v>
      </c>
      <c r="S25" s="48" t="b">
        <f>AND(P25,Q25,R25)</f>
        <v>1</v>
      </c>
    </row>
    <row r="26" spans="1:19" ht="21.95" customHeight="1">
      <c r="A26" s="34"/>
      <c r="B26" s="150" t="s">
        <v>157</v>
      </c>
      <c r="C26" s="151"/>
      <c r="D26" s="151"/>
      <c r="E26" s="151"/>
      <c r="F26" s="151"/>
      <c r="G26" s="151"/>
      <c r="H26" s="151"/>
      <c r="I26" s="151"/>
      <c r="J26" s="60">
        <f>J20+J23</f>
        <v>100</v>
      </c>
      <c r="K26" s="60">
        <f>K20+K23</f>
        <v>70</v>
      </c>
      <c r="L26" s="60">
        <f>L20+L23</f>
        <v>71</v>
      </c>
      <c r="M26" s="60">
        <f>M20+M23</f>
        <v>70</v>
      </c>
      <c r="N26" s="149"/>
      <c r="O26" s="36"/>
    </row>
    <row r="27" spans="1:19" ht="21.95" customHeight="1">
      <c r="A27" s="34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36"/>
    </row>
    <row r="28" spans="1:19" ht="20.100000000000001" customHeight="1">
      <c r="A28" s="34"/>
      <c r="B28" s="61"/>
      <c r="C28" s="62" t="s">
        <v>186</v>
      </c>
      <c r="D28" s="61"/>
      <c r="E28" s="61"/>
      <c r="F28" s="61"/>
      <c r="G28" s="61"/>
      <c r="H28" s="61"/>
      <c r="I28" s="61"/>
      <c r="J28" s="61"/>
      <c r="K28" s="57" t="str">
        <f>IF(S25=TRUE,"   /",)&amp;"      ผ่านเกณฑ์"</f>
        <v xml:space="preserve">   /      ผ่านเกณฑ์</v>
      </c>
      <c r="L28" s="34"/>
      <c r="M28" s="57" t="str">
        <f>IF(S25=FALSE,"   /",)&amp;"        ไม่ผ่านเกณฑ์"</f>
        <v xml:space="preserve">        ไม่ผ่านเกณฑ์</v>
      </c>
      <c r="N28" s="61"/>
      <c r="O28" s="36"/>
    </row>
    <row r="29" spans="1:19" s="49" customFormat="1" ht="20.100000000000001" customHeight="1">
      <c r="A29" s="43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47"/>
      <c r="P29" s="48"/>
      <c r="Q29" s="48"/>
      <c r="R29" s="48"/>
      <c r="S29" s="48"/>
    </row>
    <row r="30" spans="1:19" s="49" customFormat="1" ht="20.100000000000001" customHeight="1">
      <c r="A30" s="43"/>
      <c r="B30" s="61"/>
      <c r="C30" s="61"/>
      <c r="D30" s="61"/>
      <c r="E30" s="61"/>
      <c r="F30" s="61"/>
      <c r="G30" s="61"/>
      <c r="H30" s="43" t="s">
        <v>187</v>
      </c>
      <c r="I30" s="43"/>
      <c r="J30" s="43"/>
      <c r="K30" s="43"/>
      <c r="L30" s="43"/>
      <c r="M30" s="43"/>
      <c r="N30" s="61"/>
      <c r="O30" s="47"/>
      <c r="P30" s="48"/>
      <c r="Q30" s="48"/>
      <c r="R30" s="48"/>
      <c r="S30" s="48"/>
    </row>
    <row r="31" spans="1:19" s="49" customFormat="1" ht="20.100000000000001" customHeight="1">
      <c r="A31" s="43"/>
      <c r="B31" s="61"/>
      <c r="C31" s="61"/>
      <c r="D31" s="61"/>
      <c r="E31" s="61"/>
      <c r="F31" s="61"/>
      <c r="G31" s="61"/>
      <c r="H31" s="146" t="str">
        <f>"( "&amp;Home!D21&amp;Home!D22&amp;" "&amp;Home!D23&amp;" )"</f>
        <v>(   )</v>
      </c>
      <c r="I31" s="146"/>
      <c r="J31" s="146"/>
      <c r="K31" s="146"/>
      <c r="L31" s="146"/>
      <c r="M31" s="43"/>
      <c r="N31" s="61"/>
      <c r="O31" s="47"/>
      <c r="P31" s="48"/>
      <c r="Q31" s="48"/>
      <c r="R31" s="48"/>
      <c r="S31" s="48"/>
    </row>
    <row r="32" spans="1:19" s="49" customFormat="1" ht="20.100000000000001" customHeight="1">
      <c r="A32" s="43"/>
      <c r="B32" s="61"/>
      <c r="C32" s="61"/>
      <c r="D32" s="61"/>
      <c r="E32" s="61"/>
      <c r="F32" s="61"/>
      <c r="G32" s="61"/>
      <c r="H32" s="63" t="s">
        <v>37</v>
      </c>
      <c r="I32" s="143">
        <f>Home!D24</f>
        <v>0</v>
      </c>
      <c r="J32" s="143"/>
      <c r="K32" s="143"/>
      <c r="L32" s="143"/>
      <c r="M32" s="43"/>
      <c r="N32" s="61"/>
      <c r="O32" s="47"/>
      <c r="P32" s="48"/>
      <c r="Q32" s="48"/>
      <c r="R32" s="48"/>
      <c r="S32" s="48"/>
    </row>
    <row r="33" spans="1:19" s="49" customFormat="1" ht="20.100000000000001" customHeight="1">
      <c r="A33" s="43"/>
      <c r="B33" s="61"/>
      <c r="C33" s="61"/>
      <c r="D33" s="61"/>
      <c r="E33" s="61"/>
      <c r="F33" s="61"/>
      <c r="G33" s="61"/>
      <c r="H33" s="146" t="str">
        <f>"วันที่ "&amp;Home!D27&amp;" เดือน "&amp;Home!D28&amp;" พ.ศ. "&amp;Home!D29</f>
        <v>วันที่ 15 เดือน กันยายน พ.ศ. 2565</v>
      </c>
      <c r="I33" s="146"/>
      <c r="J33" s="146"/>
      <c r="K33" s="146"/>
      <c r="L33" s="146"/>
      <c r="M33" s="43"/>
      <c r="N33" s="61"/>
      <c r="O33" s="47"/>
      <c r="P33" s="48"/>
      <c r="Q33" s="48"/>
      <c r="R33" s="48"/>
      <c r="S33" s="48"/>
    </row>
    <row r="34" spans="1:19" s="49" customFormat="1" ht="20.100000000000001" customHeight="1">
      <c r="A34" s="4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47"/>
      <c r="P34" s="48"/>
      <c r="Q34" s="48"/>
      <c r="R34" s="48"/>
      <c r="S34" s="48"/>
    </row>
    <row r="35" spans="1:19" s="49" customFormat="1" ht="20.100000000000001" customHeight="1">
      <c r="A35" s="4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47"/>
      <c r="P35" s="48"/>
      <c r="Q35" s="48"/>
      <c r="R35" s="48"/>
      <c r="S35" s="48"/>
    </row>
    <row r="36" spans="1:19" s="49" customFormat="1" ht="20.100000000000001" customHeight="1">
      <c r="A36" s="43"/>
      <c r="B36" s="61"/>
      <c r="C36" s="43" t="s">
        <v>188</v>
      </c>
      <c r="D36" s="43"/>
      <c r="E36" s="43"/>
      <c r="F36" s="43"/>
      <c r="G36" s="43"/>
      <c r="H36" s="61"/>
      <c r="I36" s="61"/>
      <c r="J36" s="61"/>
      <c r="K36" s="43"/>
      <c r="L36" s="43" t="s">
        <v>189</v>
      </c>
      <c r="M36" s="43"/>
      <c r="N36" s="43"/>
      <c r="O36" s="43"/>
      <c r="P36" s="48"/>
      <c r="Q36" s="48"/>
      <c r="R36" s="48"/>
      <c r="S36" s="48"/>
    </row>
    <row r="37" spans="1:19" s="49" customFormat="1" ht="20.100000000000001" customHeight="1">
      <c r="A37" s="43"/>
      <c r="B37" s="61"/>
      <c r="C37" s="146" t="str">
        <f>"( "&amp;Home!I21&amp;Home!I22&amp;" "&amp;Home!I23&amp;" )"</f>
        <v>(   )</v>
      </c>
      <c r="D37" s="146"/>
      <c r="E37" s="146"/>
      <c r="F37" s="146"/>
      <c r="G37" s="146"/>
      <c r="H37" s="146"/>
      <c r="I37" s="146"/>
      <c r="J37" s="61"/>
      <c r="K37" s="43"/>
      <c r="L37" s="43"/>
      <c r="M37" s="43" t="str">
        <f>"( "&amp;Home!L21&amp;Home!L22&amp;" "&amp;Home!L23&amp;" )"</f>
        <v>(   )</v>
      </c>
      <c r="N37" s="43"/>
      <c r="O37" s="43"/>
      <c r="P37" s="48"/>
      <c r="Q37" s="48"/>
      <c r="R37" s="48"/>
      <c r="S37" s="48"/>
    </row>
    <row r="38" spans="1:19" s="49" customFormat="1" ht="20.100000000000001" customHeight="1">
      <c r="A38" s="43"/>
      <c r="B38" s="61"/>
      <c r="D38" s="63" t="s">
        <v>37</v>
      </c>
      <c r="E38" s="144">
        <f>Home!I24</f>
        <v>0</v>
      </c>
      <c r="F38" s="144"/>
      <c r="G38" s="144"/>
      <c r="H38" s="144"/>
      <c r="I38" s="144"/>
      <c r="J38" s="144"/>
      <c r="L38" s="63" t="s">
        <v>37</v>
      </c>
      <c r="M38" s="143">
        <f>Home!L24</f>
        <v>0</v>
      </c>
      <c r="N38" s="143"/>
      <c r="O38" s="64"/>
      <c r="P38" s="48"/>
      <c r="Q38" s="48"/>
      <c r="R38" s="48"/>
      <c r="S38" s="48"/>
    </row>
    <row r="39" spans="1:19" s="49" customFormat="1" ht="20.100000000000001" customHeight="1">
      <c r="A39" s="43"/>
      <c r="B39" s="146" t="str">
        <f>"วันที่ "&amp;Home!D27&amp;" เดือน "&amp;Home!D28&amp;" พ.ศ. "&amp;Home!D29</f>
        <v>วันที่ 15 เดือน กันยายน พ.ศ. 2565</v>
      </c>
      <c r="C39" s="146"/>
      <c r="D39" s="146"/>
      <c r="E39" s="146"/>
      <c r="F39" s="146"/>
      <c r="G39" s="146"/>
      <c r="H39" s="146"/>
      <c r="I39" s="146"/>
      <c r="J39" s="146"/>
      <c r="K39" s="43"/>
      <c r="M39" s="43" t="str">
        <f>"วันที่ "&amp;Home!D27&amp;" เดือน "&amp;Home!D28&amp;" พ.ศ. "&amp;Home!D29</f>
        <v>วันที่ 15 เดือน กันยายน พ.ศ. 2565</v>
      </c>
      <c r="N39" s="43"/>
      <c r="O39" s="43"/>
      <c r="P39" s="48"/>
      <c r="Q39" s="48"/>
      <c r="R39" s="48"/>
      <c r="S39" s="48"/>
    </row>
    <row r="40" spans="1:19" s="49" customFormat="1" ht="20.100000000000001" customHeight="1">
      <c r="A40" s="4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7"/>
      <c r="P40" s="48"/>
      <c r="Q40" s="48"/>
      <c r="R40" s="48"/>
      <c r="S40" s="48"/>
    </row>
    <row r="41" spans="1:19" ht="20.100000000000001" hidden="1" customHeight="1">
      <c r="A41" s="34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36"/>
    </row>
  </sheetData>
  <sheetProtection algorithmName="SHA-512" hashValue="5yPVvzQt4LnZaqL+L9c9Gh4KhfGegFkx0uEne6V45QDt/ADoXDQpeoCQ4DjcyyYbS4RpBcEPuRlXDFg06EsgXw==" saltValue="2MjA1YFmBWShSpyluE++cQ==" spinCount="100000" sheet="1" objects="1" scenarios="1" selectLockedCells="1"/>
  <mergeCells count="24">
    <mergeCell ref="B4:N4"/>
    <mergeCell ref="A1:O1"/>
    <mergeCell ref="N18:N19"/>
    <mergeCell ref="L12:N12"/>
    <mergeCell ref="B7:N7"/>
    <mergeCell ref="B8:N8"/>
    <mergeCell ref="B5:N5"/>
    <mergeCell ref="B6:N6"/>
    <mergeCell ref="M38:N38"/>
    <mergeCell ref="E38:J38"/>
    <mergeCell ref="A2:N2"/>
    <mergeCell ref="B39:J39"/>
    <mergeCell ref="C37:I37"/>
    <mergeCell ref="N20:N26"/>
    <mergeCell ref="H31:L31"/>
    <mergeCell ref="I32:L32"/>
    <mergeCell ref="H33:L33"/>
    <mergeCell ref="B26:I26"/>
    <mergeCell ref="J18:J19"/>
    <mergeCell ref="K18:K19"/>
    <mergeCell ref="B18:I18"/>
    <mergeCell ref="B19:I19"/>
    <mergeCell ref="L18:L19"/>
    <mergeCell ref="M18:M19"/>
  </mergeCells>
  <printOptions horizontalCentered="1"/>
  <pageMargins left="0.51181102362204722" right="0.19685039370078741" top="0.47244094488188981" bottom="0.39370078740157483" header="0.39370078740157483" footer="0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F057-303D-4E6D-AAAE-7754A866263E}">
  <dimension ref="A1:F32"/>
  <sheetViews>
    <sheetView workbookViewId="0">
      <selection activeCell="G35" sqref="G35"/>
    </sheetView>
  </sheetViews>
  <sheetFormatPr defaultRowHeight="14.25"/>
  <cols>
    <col min="1" max="1" width="13.5" bestFit="1" customWidth="1"/>
  </cols>
  <sheetData>
    <row r="1" spans="1:6">
      <c r="A1" t="s">
        <v>1</v>
      </c>
      <c r="B1" t="s">
        <v>190</v>
      </c>
      <c r="C1" t="s">
        <v>191</v>
      </c>
      <c r="D1" t="s">
        <v>6</v>
      </c>
      <c r="E1" t="s">
        <v>8</v>
      </c>
      <c r="F1" t="s">
        <v>17</v>
      </c>
    </row>
    <row r="2" spans="1:6">
      <c r="A2">
        <v>2564</v>
      </c>
      <c r="B2" s="1" t="s">
        <v>18</v>
      </c>
      <c r="C2">
        <v>1</v>
      </c>
      <c r="D2">
        <v>1</v>
      </c>
      <c r="E2" t="s">
        <v>192</v>
      </c>
      <c r="F2" t="s">
        <v>193</v>
      </c>
    </row>
    <row r="3" spans="1:6">
      <c r="A3">
        <v>2565</v>
      </c>
      <c r="C3">
        <v>2</v>
      </c>
      <c r="D3">
        <v>2</v>
      </c>
      <c r="E3" t="s">
        <v>194</v>
      </c>
      <c r="F3" t="s">
        <v>195</v>
      </c>
    </row>
    <row r="4" spans="1:6">
      <c r="A4">
        <v>2566</v>
      </c>
      <c r="C4">
        <v>3</v>
      </c>
      <c r="D4">
        <v>3</v>
      </c>
      <c r="E4" t="s">
        <v>196</v>
      </c>
      <c r="F4" t="s">
        <v>197</v>
      </c>
    </row>
    <row r="5" spans="1:6">
      <c r="A5">
        <v>2567</v>
      </c>
      <c r="C5">
        <v>4</v>
      </c>
      <c r="D5">
        <v>4</v>
      </c>
      <c r="E5" t="s">
        <v>198</v>
      </c>
    </row>
    <row r="6" spans="1:6">
      <c r="A6">
        <v>2568</v>
      </c>
      <c r="C6">
        <v>5</v>
      </c>
      <c r="D6">
        <v>5</v>
      </c>
      <c r="E6" t="s">
        <v>199</v>
      </c>
    </row>
    <row r="7" spans="1:6">
      <c r="A7">
        <v>2569</v>
      </c>
      <c r="D7">
        <v>6</v>
      </c>
      <c r="E7" t="s">
        <v>200</v>
      </c>
    </row>
    <row r="8" spans="1:6">
      <c r="A8">
        <v>2570</v>
      </c>
      <c r="D8">
        <v>7</v>
      </c>
      <c r="E8" t="s">
        <v>201</v>
      </c>
    </row>
    <row r="9" spans="1:6">
      <c r="A9">
        <v>2571</v>
      </c>
      <c r="D9">
        <v>8</v>
      </c>
      <c r="E9" t="s">
        <v>202</v>
      </c>
    </row>
    <row r="10" spans="1:6">
      <c r="A10">
        <v>2572</v>
      </c>
      <c r="D10">
        <v>9</v>
      </c>
      <c r="E10" t="s">
        <v>10</v>
      </c>
    </row>
    <row r="11" spans="1:6">
      <c r="A11">
        <v>2573</v>
      </c>
      <c r="D11">
        <v>10</v>
      </c>
      <c r="E11" t="s">
        <v>9</v>
      </c>
    </row>
    <row r="12" spans="1:6">
      <c r="A12">
        <v>2574</v>
      </c>
      <c r="D12">
        <v>11</v>
      </c>
      <c r="E12" t="s">
        <v>203</v>
      </c>
    </row>
    <row r="13" spans="1:6">
      <c r="A13">
        <v>2575</v>
      </c>
      <c r="D13">
        <v>12</v>
      </c>
      <c r="E13" t="s">
        <v>204</v>
      </c>
    </row>
    <row r="14" spans="1:6">
      <c r="A14">
        <v>2576</v>
      </c>
      <c r="D14">
        <v>13</v>
      </c>
    </row>
    <row r="15" spans="1:6">
      <c r="A15">
        <v>2577</v>
      </c>
      <c r="D15">
        <v>14</v>
      </c>
    </row>
    <row r="16" spans="1:6">
      <c r="A16">
        <v>2578</v>
      </c>
      <c r="D16">
        <v>15</v>
      </c>
    </row>
    <row r="17" spans="1:4">
      <c r="A17">
        <v>2579</v>
      </c>
      <c r="D17">
        <v>16</v>
      </c>
    </row>
    <row r="18" spans="1:4">
      <c r="A18">
        <v>2580</v>
      </c>
      <c r="D18">
        <v>17</v>
      </c>
    </row>
    <row r="19" spans="1:4">
      <c r="A19">
        <v>2581</v>
      </c>
      <c r="D19">
        <v>18</v>
      </c>
    </row>
    <row r="20" spans="1:4">
      <c r="A20">
        <v>2582</v>
      </c>
      <c r="D20">
        <v>19</v>
      </c>
    </row>
    <row r="21" spans="1:4">
      <c r="A21">
        <v>2583</v>
      </c>
      <c r="D21">
        <v>20</v>
      </c>
    </row>
    <row r="22" spans="1:4">
      <c r="A22">
        <v>2584</v>
      </c>
      <c r="D22">
        <v>21</v>
      </c>
    </row>
    <row r="23" spans="1:4">
      <c r="A23">
        <v>2585</v>
      </c>
      <c r="D23">
        <v>22</v>
      </c>
    </row>
    <row r="24" spans="1:4">
      <c r="D24">
        <v>23</v>
      </c>
    </row>
    <row r="25" spans="1:4">
      <c r="D25">
        <v>24</v>
      </c>
    </row>
    <row r="26" spans="1:4">
      <c r="D26">
        <v>25</v>
      </c>
    </row>
    <row r="27" spans="1:4">
      <c r="D27">
        <v>26</v>
      </c>
    </row>
    <row r="28" spans="1:4">
      <c r="D28">
        <v>27</v>
      </c>
    </row>
    <row r="29" spans="1:4">
      <c r="D29">
        <v>28</v>
      </c>
    </row>
    <row r="30" spans="1:4">
      <c r="D30">
        <v>29</v>
      </c>
    </row>
    <row r="31" spans="1:4">
      <c r="D31">
        <v>30</v>
      </c>
    </row>
    <row r="32" spans="1:4">
      <c r="D32">
        <v>31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5610-055E-4766-BE3D-632BA9E2A8C3}">
  <dimension ref="A1"/>
  <sheetViews>
    <sheetView workbookViewId="0">
      <selection activeCell="J33" sqref="J33"/>
    </sheetView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56CEBBA5DD348A0CAA3F99E2A3E02" ma:contentTypeVersion="14" ma:contentTypeDescription="Create a new document." ma:contentTypeScope="" ma:versionID="50ab410eaf1e169f6b62f7f84aa4dfa0">
  <xsd:schema xmlns:xsd="http://www.w3.org/2001/XMLSchema" xmlns:xs="http://www.w3.org/2001/XMLSchema" xmlns:p="http://schemas.microsoft.com/office/2006/metadata/properties" xmlns:ns3="cc77df4f-fff9-4c9e-85de-6737981f9ea5" xmlns:ns4="49c071df-8fc6-4f21-afd2-0f4e73a6a359" targetNamespace="http://schemas.microsoft.com/office/2006/metadata/properties" ma:root="true" ma:fieldsID="bec9a4d873eda9eb82908253ae9ba836" ns3:_="" ns4:_="">
    <xsd:import namespace="cc77df4f-fff9-4c9e-85de-6737981f9ea5"/>
    <xsd:import namespace="49c071df-8fc6-4f21-afd2-0f4e73a6a3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7df4f-fff9-4c9e-85de-6737981f9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071df-8fc6-4f21-afd2-0f4e73a6a35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BC987-2D2E-4D85-AE99-37B3FCFCB56A}"/>
</file>

<file path=customXml/itemProps2.xml><?xml version="1.0" encoding="utf-8"?>
<ds:datastoreItem xmlns:ds="http://schemas.openxmlformats.org/officeDocument/2006/customXml" ds:itemID="{A9CB8515-67D6-40FE-9DA7-4F0B1F792FC0}"/>
</file>

<file path=customXml/itemProps3.xml><?xml version="1.0" encoding="utf-8"?>
<ds:datastoreItem xmlns:ds="http://schemas.openxmlformats.org/officeDocument/2006/customXml" ds:itemID="{BBC2AB48-5495-46D7-82A4-279433742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NCS 2021</dc:creator>
  <cp:keywords/>
  <dc:description/>
  <cp:lastModifiedBy>Manasay Hajida-oh</cp:lastModifiedBy>
  <cp:revision/>
  <dcterms:created xsi:type="dcterms:W3CDTF">2022-09-17T23:24:41Z</dcterms:created>
  <dcterms:modified xsi:type="dcterms:W3CDTF">2023-01-02T02:59:52Z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0x010100D7F56CEBBA5DD348A0CAA3F99E2A3E02</vt:lpwstr>
  </property>
</Properties>
</file>