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แผ่น1" sheetId="1" r:id="rId4"/>
    <sheet state="visible" name="วิเคราห์ o-net" sheetId="2" r:id="rId5"/>
    <sheet state="visible" name="วิเคราะห์ 5กลุ่มสาระ" sheetId="3" r:id="rId6"/>
  </sheets>
  <definedNames/>
  <calcPr/>
  <extLst>
    <ext uri="GoogleSheetsCustomDataVersion1">
      <go:sheetsCustomData xmlns:go="http://customooxmlschemas.google.com/" r:id="rId7" roundtripDataSignature="AMtx7mhZT2yJS7Nu41najIKAMKvnVvRADw=="/>
    </ext>
  </extLst>
</workbook>
</file>

<file path=xl/sharedStrings.xml><?xml version="1.0" encoding="utf-8"?>
<sst xmlns="http://schemas.openxmlformats.org/spreadsheetml/2006/main" count="76" uniqueCount="44">
  <si>
    <t>เปรียบเทียบคะแนนเฉลี่ย (O-NET)   ป.6  ปีการศึกษา  2561 ระหว่างระดับโรงเรียนกับระดับจังหวัด  ระดับโรงเรียน กับสังกัด สพฐ.ทั้งหมดและระดับโรงเรียนกับระดับประเทศ</t>
  </si>
  <si>
    <t>เปรียบเทียบผล (O-NET)  ระหว่างปีการศึกษาและผลต่างระหว่างปีการศึกษา 2561 กับ 2562</t>
  </si>
  <si>
    <t>วิชา</t>
  </si>
  <si>
    <t>กลุ่มสาระการเรียนรู้</t>
  </si>
  <si>
    <t>คะแนนเฉลี่ย</t>
  </si>
  <si>
    <t>กลุ่มสาระ</t>
  </si>
  <si>
    <t>ร้อยละของจำนวนนักเรียนที่เข้าสอบและได้ระดับ 3 ขึ้นไป</t>
  </si>
  <si>
    <t>การเรียนรู้</t>
  </si>
  <si>
    <t>ไทย</t>
  </si>
  <si>
    <t>ป.1</t>
  </si>
  <si>
    <t>ป.2</t>
  </si>
  <si>
    <t>ป.3</t>
  </si>
  <si>
    <t>ป.4</t>
  </si>
  <si>
    <t>ระดับโรงเรียน</t>
  </si>
  <si>
    <t>ป.5</t>
  </si>
  <si>
    <t>ป.6</t>
  </si>
  <si>
    <t>ระดับจังหวัด</t>
  </si>
  <si>
    <t>เข้าสอบ</t>
  </si>
  <si>
    <t>ผลต่าง(+/-)</t>
  </si>
  <si>
    <t>ได้ระดับ 3 ขึ้นไป</t>
  </si>
  <si>
    <t>ร้อยละ</t>
  </si>
  <si>
    <t>สังกัด สพฐ.ทั้งหมด</t>
  </si>
  <si>
    <t>ระดับประเทศ</t>
  </si>
  <si>
    <t>คณิต</t>
  </si>
  <si>
    <t>ภาษาไทย</t>
  </si>
  <si>
    <t>อังกฤษ</t>
  </si>
  <si>
    <t>คณิตศาสตร์</t>
  </si>
  <si>
    <t>วิทย์</t>
  </si>
  <si>
    <t>ภาษาอังกฤษ</t>
  </si>
  <si>
    <t>วิทยาศาสตร์และเทคโนโลยี</t>
  </si>
  <si>
    <t>วิทยาศาสตร์</t>
  </si>
  <si>
    <t>สังคมศึกษา ศาสนาและวัฒนธรรม</t>
  </si>
  <si>
    <t>รวม</t>
  </si>
  <si>
    <t>เฉลี่ยรวม</t>
  </si>
  <si>
    <t>รวมร้อยละ</t>
  </si>
  <si>
    <t>เปรียบเทียบคะแนนเฉลี่ย  (O-NET) ระดับชั้นประถมศึกษาปีที่6 ระหว่างปีการศึกษา2559 กับ 2560 และ ปีการศึกษา 2560 กับ 2561</t>
  </si>
  <si>
    <t>ปีการศึกษา2560</t>
  </si>
  <si>
    <t>ปีการศึกษา2561</t>
  </si>
  <si>
    <t>ปีการศึกษา2562</t>
  </si>
  <si>
    <t>รวมค่าเฉลี่ย(ร้อยละ100)</t>
  </si>
  <si>
    <t>โรงเรียน</t>
  </si>
  <si>
    <t>เขตพื้นที่</t>
  </si>
  <si>
    <t>ประเทศ</t>
  </si>
  <si>
    <t xml:space="preserve">ครูปังปอนด์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</si>
</sst>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Tahoma"/>
    </font>
    <font>
      <b/>
      <sz val="14.0"/>
      <color rgb="FF000000"/>
      <name val="Sarabun"/>
    </font>
    <font/>
    <font>
      <sz val="16.0"/>
      <color rgb="FF000000"/>
      <name val="Sarabun"/>
    </font>
    <font>
      <color theme="1"/>
      <name val="Calibri"/>
    </font>
    <font>
      <sz val="16.0"/>
      <color rgb="FFFF0000"/>
      <name val="Sarabun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D9E2F3"/>
        <bgColor rgb="FFD9E2F3"/>
      </patternFill>
    </fill>
    <fill>
      <patternFill patternType="solid">
        <fgColor rgb="FFFFD965"/>
        <bgColor rgb="FFFFD965"/>
      </patternFill>
    </fill>
    <fill>
      <patternFill patternType="solid">
        <fgColor rgb="FFA5A5A5"/>
        <bgColor rgb="FFA5A5A5"/>
      </patternFill>
    </fill>
  </fills>
  <borders count="33">
    <border/>
    <border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</border>
    <border>
      <left/>
      <right style="dotted">
        <color rgb="FF000000"/>
      </right>
      <top/>
      <bottom style="medium">
        <color rgb="FF000000"/>
      </bottom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right style="dotted">
        <color rgb="FF000000"/>
      </right>
      <top style="dotted">
        <color rgb="FF000000"/>
      </top>
    </border>
    <border>
      <left style="dotted">
        <color rgb="FF000000"/>
      </left>
      <right style="dotted">
        <color rgb="FF000000"/>
      </right>
      <top style="dotted">
        <color rgb="FF000000"/>
      </top>
    </border>
    <border>
      <left style="dotted">
        <color rgb="FF000000"/>
      </left>
      <right style="medium">
        <color rgb="FF000000"/>
      </right>
      <top style="dotted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dotted">
        <color rgb="FF000000"/>
      </right>
      <top style="medium">
        <color rgb="FF000000"/>
      </top>
      <bottom/>
    </border>
    <border>
      <left style="dotted">
        <color rgb="FF000000"/>
      </left>
      <right style="dotted">
        <color rgb="FF000000"/>
      </right>
      <top style="medium">
        <color rgb="FF000000"/>
      </top>
      <bottom/>
    </border>
    <border>
      <left style="dotted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dotted">
        <color rgb="FF000000"/>
      </right>
      <top style="medium">
        <color rgb="FF000000"/>
      </top>
      <bottom style="medium">
        <color rgb="FF000000"/>
      </bottom>
    </border>
    <border>
      <left style="dotted">
        <color rgb="FF000000"/>
      </left>
      <right style="dotted">
        <color rgb="FF000000"/>
      </right>
      <top style="medium">
        <color rgb="FF000000"/>
      </top>
      <bottom style="medium">
        <color rgb="FF000000"/>
      </bottom>
    </border>
    <border>
      <left style="dotted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2" numFmtId="0" xfId="0" applyBorder="1" applyFont="1"/>
    <xf borderId="2" fillId="2" fontId="0" numFmtId="0" xfId="0" applyBorder="1" applyFill="1" applyFont="1"/>
    <xf borderId="2" fillId="3" fontId="0" numFmtId="0" xfId="0" applyBorder="1" applyFill="1" applyFont="1"/>
    <xf borderId="3" fillId="4" fontId="3" numFmtId="0" xfId="0" applyAlignment="1" applyBorder="1" applyFill="1" applyFont="1">
      <alignment horizontal="center" shrinkToFit="0" vertical="center" wrapText="1"/>
    </xf>
    <xf borderId="4" fillId="5" fontId="3" numFmtId="0" xfId="0" applyAlignment="1" applyBorder="1" applyFill="1" applyFont="1">
      <alignment horizontal="center" shrinkToFit="0" vertical="center" wrapText="1"/>
    </xf>
    <xf borderId="5" fillId="5" fontId="3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6" fontId="3" numFmtId="0" xfId="0" applyAlignment="1" applyBorder="1" applyFill="1" applyFont="1">
      <alignment horizontal="center" shrinkToFit="0" vertical="center" wrapText="1"/>
    </xf>
    <xf borderId="8" fillId="0" fontId="2" numFmtId="0" xfId="0" applyBorder="1" applyFont="1"/>
    <xf borderId="9" fillId="5" fontId="3" numFmtId="0" xfId="0" applyAlignment="1" applyBorder="1" applyFont="1">
      <alignment horizontal="center" shrinkToFit="0" vertical="center" wrapText="1"/>
    </xf>
    <xf borderId="2" fillId="4" fontId="0" numFmtId="0" xfId="0" applyBorder="1" applyFont="1"/>
    <xf borderId="7" fillId="5" fontId="3" numFmtId="0" xfId="0" applyAlignment="1" applyBorder="1" applyFont="1">
      <alignment horizontal="center" shrinkToFit="0" vertical="center" wrapText="1"/>
    </xf>
    <xf borderId="0" fillId="0" fontId="4" numFmtId="0" xfId="0" applyFont="1"/>
    <xf borderId="10" fillId="0" fontId="2" numFmtId="0" xfId="0" applyBorder="1" applyFont="1"/>
    <xf borderId="11" fillId="7" fontId="3" numFmtId="0" xfId="0" applyAlignment="1" applyBorder="1" applyFill="1" applyFont="1">
      <alignment horizontal="center" shrinkToFit="1" vertical="center" wrapText="0"/>
    </xf>
    <xf borderId="12" fillId="5" fontId="0" numFmtId="0" xfId="0" applyAlignment="1" applyBorder="1" applyFont="1">
      <alignment shrinkToFit="0" vertical="center" wrapText="1"/>
    </xf>
    <xf borderId="13" fillId="7" fontId="3" numFmtId="0" xfId="0" applyAlignment="1" applyBorder="1" applyFont="1">
      <alignment horizontal="center" shrinkToFit="1" vertical="center" wrapText="0"/>
    </xf>
    <xf borderId="14" fillId="2" fontId="3" numFmtId="0" xfId="0" applyAlignment="1" applyBorder="1" applyFont="1">
      <alignment horizontal="center" shrinkToFit="0" textRotation="90" vertical="center" wrapText="1"/>
    </xf>
    <xf borderId="15" fillId="7" fontId="3" numFmtId="0" xfId="0" applyAlignment="1" applyBorder="1" applyFont="1">
      <alignment horizontal="center" shrinkToFit="1" vertical="center" wrapText="0"/>
    </xf>
    <xf borderId="16" fillId="2" fontId="3" numFmtId="0" xfId="0" applyAlignment="1" applyBorder="1" applyFont="1">
      <alignment horizontal="center" shrinkToFit="0" textRotation="90" vertical="center" wrapText="1"/>
    </xf>
    <xf borderId="17" fillId="4" fontId="3" numFmtId="0" xfId="0" applyAlignment="1" applyBorder="1" applyFont="1">
      <alignment shrinkToFit="0" vertical="center" wrapText="1"/>
    </xf>
    <xf borderId="18" fillId="0" fontId="3" numFmtId="0" xfId="0" applyAlignment="1" applyBorder="1" applyFont="1">
      <alignment horizontal="center" shrinkToFit="0" vertical="center" wrapText="1"/>
    </xf>
    <xf borderId="12" fillId="5" fontId="3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center" shrinkToFit="0" vertical="center" wrapText="1"/>
    </xf>
    <xf borderId="14" fillId="2" fontId="3" numFmtId="0" xfId="0" applyAlignment="1" applyBorder="1" applyFont="1">
      <alignment horizontal="center" shrinkToFit="0" vertical="center" wrapText="1"/>
    </xf>
    <xf borderId="20" fillId="0" fontId="3" numFmtId="0" xfId="0" applyAlignment="1" applyBorder="1" applyFont="1">
      <alignment horizontal="center" shrinkToFit="0" vertical="center" wrapText="1"/>
    </xf>
    <xf borderId="16" fillId="2" fontId="3" numFmtId="2" xfId="0" applyAlignment="1" applyBorder="1" applyFont="1" applyNumberFormat="1">
      <alignment horizontal="center" shrinkToFit="0" vertical="center" wrapText="1"/>
    </xf>
    <xf borderId="16" fillId="2" fontId="3" numFmtId="0" xfId="0" applyAlignment="1" applyBorder="1" applyFont="1">
      <alignment horizontal="center" shrinkToFit="0" vertical="center" wrapText="1"/>
    </xf>
    <xf borderId="17" fillId="4" fontId="3" numFmtId="0" xfId="0" applyBorder="1" applyFont="1"/>
    <xf borderId="20" fillId="0" fontId="5" numFmtId="0" xfId="0" applyAlignment="1" applyBorder="1" applyFont="1">
      <alignment horizontal="center" shrinkToFit="0" vertical="center" wrapText="1"/>
    </xf>
    <xf borderId="21" fillId="0" fontId="3" numFmtId="0" xfId="0" applyAlignment="1" applyBorder="1" applyFont="1">
      <alignment horizontal="center" shrinkToFit="0" vertical="center" wrapText="1"/>
    </xf>
    <xf borderId="22" fillId="0" fontId="3" numFmtId="0" xfId="0" applyAlignment="1" applyBorder="1" applyFont="1">
      <alignment horizontal="center" shrinkToFit="0" vertical="center" wrapText="1"/>
    </xf>
    <xf borderId="23" fillId="0" fontId="3" numFmtId="0" xfId="0" applyAlignment="1" applyBorder="1" applyFont="1">
      <alignment horizontal="center" shrinkToFit="0" vertical="center" wrapText="1"/>
    </xf>
    <xf borderId="24" fillId="5" fontId="3" numFmtId="0" xfId="0" applyAlignment="1" applyBorder="1" applyFont="1">
      <alignment horizontal="center" shrinkToFit="0" vertical="center" wrapText="1"/>
    </xf>
    <xf borderId="25" fillId="5" fontId="3" numFmtId="0" xfId="0" applyAlignment="1" applyBorder="1" applyFont="1">
      <alignment horizontal="center" shrinkToFit="0" vertical="center" wrapText="1"/>
    </xf>
    <xf borderId="25" fillId="6" fontId="3" numFmtId="0" xfId="0" applyAlignment="1" applyBorder="1" applyFont="1">
      <alignment horizontal="center" shrinkToFit="0" vertical="center" wrapText="1"/>
    </xf>
    <xf borderId="5" fillId="6" fontId="3" numFmtId="0" xfId="0" applyAlignment="1" applyBorder="1" applyFont="1">
      <alignment horizontal="center" shrinkToFit="0" vertical="center" wrapText="1"/>
    </xf>
    <xf borderId="26" fillId="6" fontId="0" numFmtId="0" xfId="0" applyBorder="1" applyFont="1"/>
    <xf borderId="25" fillId="6" fontId="0" numFmtId="2" xfId="0" applyBorder="1" applyFont="1" applyNumberFormat="1"/>
    <xf borderId="27" fillId="6" fontId="0" numFmtId="0" xfId="0" applyBorder="1" applyFont="1"/>
    <xf borderId="28" fillId="6" fontId="0" numFmtId="2" xfId="0" applyBorder="1" applyFont="1" applyNumberFormat="1"/>
    <xf borderId="0" fillId="0" fontId="1" numFmtId="0" xfId="0" applyFont="1"/>
    <xf borderId="2" fillId="6" fontId="0" numFmtId="0" xfId="0" applyBorder="1" applyFont="1"/>
    <xf borderId="0" fillId="0" fontId="0" numFmtId="0" xfId="0" applyFont="1"/>
    <xf borderId="27" fillId="6" fontId="0" numFmtId="2" xfId="0" applyBorder="1" applyFont="1" applyNumberFormat="1"/>
    <xf borderId="11" fillId="8" fontId="3" numFmtId="0" xfId="0" applyAlignment="1" applyBorder="1" applyFill="1" applyFont="1">
      <alignment horizontal="center" shrinkToFit="1" vertical="center" wrapText="0"/>
    </xf>
    <xf borderId="13" fillId="8" fontId="3" numFmtId="0" xfId="0" applyAlignment="1" applyBorder="1" applyFont="1">
      <alignment horizontal="center" shrinkToFit="1" vertical="center" wrapText="0"/>
    </xf>
    <xf borderId="15" fillId="8" fontId="3" numFmtId="0" xfId="0" applyAlignment="1" applyBorder="1" applyFont="1">
      <alignment horizontal="center" shrinkToFit="1" vertical="center" wrapText="0"/>
    </xf>
    <xf borderId="28" fillId="6" fontId="0" numFmtId="0" xfId="0" applyBorder="1" applyFont="1"/>
    <xf borderId="25" fillId="9" fontId="3" numFmtId="0" xfId="0" applyAlignment="1" applyBorder="1" applyFill="1" applyFont="1">
      <alignment horizontal="center" shrinkToFit="0" vertical="center" wrapText="1"/>
    </xf>
    <xf borderId="29" fillId="9" fontId="0" numFmtId="0" xfId="0" applyBorder="1" applyFont="1"/>
    <xf borderId="30" fillId="9" fontId="0" numFmtId="0" xfId="0" applyBorder="1" applyFont="1"/>
    <xf borderId="31" fillId="9" fontId="0" numFmtId="2" xfId="0" applyBorder="1" applyFont="1" applyNumberFormat="1"/>
    <xf borderId="23" fillId="0" fontId="5" numFmtId="0" xfId="0" applyAlignment="1" applyBorder="1" applyFont="1">
      <alignment horizontal="center" shrinkToFit="0" vertical="center" wrapText="1"/>
    </xf>
    <xf borderId="32" fillId="9" fontId="0" numFmtId="0" xfId="0" applyBorder="1" applyFont="1"/>
    <xf borderId="25" fillId="5" fontId="5" numFmtId="0" xfId="0" applyAlignment="1" applyBorder="1" applyFont="1">
      <alignment horizontal="center" shrinkToFit="0" vertical="center" wrapText="1"/>
    </xf>
    <xf borderId="30" fillId="9" fontId="0" numFmtId="2" xfId="0" applyBorder="1" applyFont="1" applyNumberFormat="1"/>
    <xf borderId="25" fillId="6" fontId="3" numFmtId="2" xfId="0" applyAlignment="1" applyBorder="1" applyFont="1" applyNumberFormat="1">
      <alignment horizontal="center" shrinkToFit="0" vertical="center" wrapText="1"/>
    </xf>
    <xf borderId="25" fillId="6" fontId="5" numFmtId="2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F2F2F2"/>
                </a:solidFill>
                <a:latin typeface="Calibri"/>
              </a:defRPr>
            </a:pPr>
            <a:r>
              <a:t>แผนภูมิเปรียบเทียบคะแนน o-net โรงเรียนวัดปลวกเกตุ ระหว่างปีการศึกษา
 2561-2562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4472C4"/>
            </a:solidFill>
          </c:spPr>
          <c:dLbls>
            <c:txPr>
              <a:bodyPr/>
              <a:lstStyle/>
              <a:p>
                <a:pPr lvl="0">
                  <a:defRPr b="1" i="0" sz="900">
                    <a:solidFill>
                      <a:srgbClr val="D9D9D9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'วิเคราห์ o-net'!$D$4:$D$7</c:f>
            </c:strRef>
          </c:cat>
          <c:val>
            <c:numRef>
              <c:f>'วิเคราห์ o-net'!$E$4:$E$7</c:f>
            </c:numRef>
          </c:val>
        </c:ser>
        <c:ser>
          <c:idx val="1"/>
          <c:order val="1"/>
          <c:spPr>
            <a:solidFill>
              <a:srgbClr val="ED7D31"/>
            </a:solidFill>
          </c:spPr>
          <c:dLbls>
            <c:txPr>
              <a:bodyPr/>
              <a:lstStyle/>
              <a:p>
                <a:pPr lvl="0">
                  <a:defRPr b="1" i="0" sz="900">
                    <a:solidFill>
                      <a:srgbClr val="D9D9D9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'วิเคราห์ o-net'!$D$4:$D$7</c:f>
            </c:strRef>
          </c:cat>
          <c:val>
            <c:numRef>
              <c:f>'วิเคราห์ o-net'!$F$4:$F$7</c:f>
            </c:numRef>
          </c:val>
        </c:ser>
        <c:axId val="1797714607"/>
        <c:axId val="635948473"/>
      </c:barChart>
      <c:catAx>
        <c:axId val="1797714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txPr>
          <a:bodyPr/>
          <a:lstStyle/>
          <a:p>
            <a:pPr lvl="0">
              <a:defRPr b="0" i="0" sz="900">
                <a:solidFill>
                  <a:srgbClr val="D9D9D9"/>
                </a:solidFill>
                <a:latin typeface="Calibri"/>
              </a:defRPr>
            </a:pPr>
          </a:p>
        </c:txPr>
        <c:crossAx val="635948473"/>
      </c:catAx>
      <c:valAx>
        <c:axId val="635948473"/>
        <c:scaling>
          <c:orientation val="minMax"/>
          <c:max val="1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D9D9D9"/>
                </a:solidFill>
                <a:latin typeface="Calibri"/>
              </a:defRPr>
            </a:pPr>
          </a:p>
        </c:txPr>
        <c:crossAx val="1797714607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D9D9D9"/>
              </a:solidFill>
              <a:latin typeface="Calibri"/>
            </a:defRPr>
          </a:pPr>
        </a:p>
      </c:txPr>
    </c:legend>
    <c:plotVisOnly val="1"/>
  </c:chart>
  <c:spPr>
    <a:solidFill>
      <a:srgbClr val="595959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F2F2F2"/>
                </a:solidFill>
                <a:latin typeface="Calibri"/>
              </a:defRPr>
            </a:pPr>
            <a:r>
              <a:t>แผนภูมิแสดงผลการเปรียบเทียบคะแนน o-net ปีการศึกษา 2562 
ระดับโรงเรียน ระดับเขตพื้นที่ ระดับ สพฐ.ทั้งหมด และระดับประเทศ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4472C4"/>
            </a:solidFill>
          </c:spPr>
          <c:cat>
            <c:strRef>
              <c:f>'วิเคราห์ o-net'!$D$21:$D$24</c:f>
            </c:strRef>
          </c:cat>
          <c:val>
            <c:numRef>
              <c:f>'วิเคราห์ o-net'!$E$21:$E$24</c:f>
            </c:numRef>
          </c:val>
        </c:ser>
        <c:ser>
          <c:idx val="1"/>
          <c:order val="1"/>
          <c:spPr>
            <a:solidFill>
              <a:srgbClr val="ED7D31"/>
            </a:solidFill>
          </c:spPr>
          <c:cat>
            <c:strRef>
              <c:f>'วิเคราห์ o-net'!$D$21:$D$24</c:f>
            </c:strRef>
          </c:cat>
          <c:val>
            <c:numRef>
              <c:f>'วิเคราห์ o-net'!$F$21:$F$24</c:f>
            </c:numRef>
          </c:val>
        </c:ser>
        <c:ser>
          <c:idx val="2"/>
          <c:order val="2"/>
          <c:spPr>
            <a:solidFill>
              <a:srgbClr val="A5A5A5"/>
            </a:solidFill>
          </c:spPr>
          <c:cat>
            <c:strRef>
              <c:f>'วิเคราห์ o-net'!$D$21:$D$24</c:f>
            </c:strRef>
          </c:cat>
          <c:val>
            <c:numRef>
              <c:f>'วิเคราห์ o-net'!$H$21:$H$24</c:f>
            </c:numRef>
          </c:val>
        </c:ser>
        <c:ser>
          <c:idx val="3"/>
          <c:order val="3"/>
          <c:spPr>
            <a:solidFill>
              <a:srgbClr val="FFC000"/>
            </a:solidFill>
          </c:spPr>
          <c:cat>
            <c:strRef>
              <c:f>'วิเคราห์ o-net'!$D$21:$D$24</c:f>
            </c:strRef>
          </c:cat>
          <c:val>
            <c:numRef>
              <c:f>'วิเคราห์ o-net'!$G$21:$G$24</c:f>
            </c:numRef>
          </c:val>
        </c:ser>
        <c:axId val="1180625201"/>
        <c:axId val="1216613508"/>
      </c:barChart>
      <c:catAx>
        <c:axId val="11806252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txPr>
          <a:bodyPr/>
          <a:lstStyle/>
          <a:p>
            <a:pPr lvl="0">
              <a:defRPr b="0" i="0" sz="900">
                <a:solidFill>
                  <a:srgbClr val="D9D9D9"/>
                </a:solidFill>
                <a:latin typeface="Calibri"/>
              </a:defRPr>
            </a:pPr>
          </a:p>
        </c:txPr>
        <c:crossAx val="1216613508"/>
      </c:catAx>
      <c:valAx>
        <c:axId val="1216613508"/>
        <c:scaling>
          <c:orientation val="minMax"/>
          <c:max val="1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D9D9D9"/>
                </a:solidFill>
                <a:latin typeface="Calibri"/>
              </a:defRPr>
            </a:pPr>
          </a:p>
        </c:txPr>
        <c:crossAx val="1180625201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D9D9D9"/>
              </a:solidFill>
              <a:latin typeface="Calibri"/>
            </a:defRPr>
          </a:pPr>
        </a:p>
      </c:txPr>
    </c:legend>
    <c:plotVisOnly val="1"/>
  </c:chart>
  <c:spPr>
    <a:solidFill>
      <a:srgbClr val="595959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F2F2F2"/>
                </a:solidFill>
                <a:latin typeface="Calibri"/>
              </a:defRPr>
            </a:pPr>
            <a:r>
              <a:t>แผนภูมิแสดงผลสัมฤทธิ์ทางการเรียนของนักเรียนระดับชั้นประถมศึกษาปีที่ 1-6 ของโรงเรียนวัดปลวกเกตุ ที่ได้ร้อยละ 3 ขึ้นไป แบ่งตามกลุ่มสาระหลัก 5 กลุ่มสาระ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4472C4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5กลุ่มสาระ'!$A$5</c:f>
            </c:numRef>
          </c:val>
        </c:ser>
        <c:ser>
          <c:idx val="1"/>
          <c:order val="1"/>
          <c:spPr>
            <a:solidFill>
              <a:srgbClr val="ED7D31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5กลุ่มสาระ'!$A$6</c:f>
            </c:numRef>
          </c:val>
        </c:ser>
        <c:ser>
          <c:idx val="2"/>
          <c:order val="2"/>
          <c:spPr>
            <a:solidFill>
              <a:srgbClr val="A5A5A5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5กลุ่มสาระ'!$A$7</c:f>
            </c:numRef>
          </c:val>
        </c:ser>
        <c:ser>
          <c:idx val="3"/>
          <c:order val="3"/>
          <c:spPr>
            <a:solidFill>
              <a:srgbClr val="FFC000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5กลุ่มสาระ'!$A$8</c:f>
            </c:numRef>
          </c:val>
        </c:ser>
        <c:ser>
          <c:idx val="4"/>
          <c:order val="4"/>
          <c:spPr>
            <a:solidFill>
              <a:srgbClr val="5B9BD5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5กลุ่มสาระ'!$D$4</c:f>
            </c:numRef>
          </c:val>
        </c:ser>
        <c:ser>
          <c:idx val="5"/>
          <c:order val="5"/>
          <c:spPr>
            <a:solidFill>
              <a:srgbClr val="70AD47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5กลุ่มสาระ'!$D$5</c:f>
            </c:numRef>
          </c:val>
        </c:ser>
        <c:ser>
          <c:idx val="6"/>
          <c:order val="6"/>
          <c:spPr>
            <a:solidFill>
              <a:srgbClr val="DD4477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5กลุ่มสาระ'!$D$6</c:f>
            </c:numRef>
          </c:val>
        </c:ser>
        <c:ser>
          <c:idx val="7"/>
          <c:order val="7"/>
          <c:spPr>
            <a:solidFill>
              <a:srgbClr val="66AA00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5กลุ่มสาระ'!$D$7</c:f>
            </c:numRef>
          </c:val>
        </c:ser>
        <c:ser>
          <c:idx val="8"/>
          <c:order val="8"/>
          <c:spPr>
            <a:solidFill>
              <a:srgbClr val="B82E2E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5กลุ่มสาระ'!$D$8</c:f>
            </c:numRef>
          </c:val>
        </c:ser>
        <c:ser>
          <c:idx val="9"/>
          <c:order val="9"/>
          <c:spPr>
            <a:solidFill>
              <a:srgbClr val="316395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5กลุ่มสาระ'!$G$4</c:f>
            </c:numRef>
          </c:val>
        </c:ser>
        <c:ser>
          <c:idx val="10"/>
          <c:order val="10"/>
          <c:spPr>
            <a:solidFill>
              <a:srgbClr val="994499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5กลุ่มสาระ'!$G$5</c:f>
            </c:numRef>
          </c:val>
        </c:ser>
        <c:ser>
          <c:idx val="11"/>
          <c:order val="11"/>
          <c:spPr>
            <a:solidFill>
              <a:srgbClr val="22AA99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5กลุ่มสาระ'!$G$6</c:f>
            </c:numRef>
          </c:val>
        </c:ser>
        <c:ser>
          <c:idx val="12"/>
          <c:order val="12"/>
          <c:spPr>
            <a:solidFill>
              <a:srgbClr val="AAAA11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5กลุ่มสาระ'!$G$7</c:f>
            </c:numRef>
          </c:val>
        </c:ser>
        <c:ser>
          <c:idx val="13"/>
          <c:order val="13"/>
          <c:spPr>
            <a:solidFill>
              <a:srgbClr val="6633CC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5กลุ่มสาระ'!$G$8</c:f>
            </c:numRef>
          </c:val>
        </c:ser>
        <c:ser>
          <c:idx val="14"/>
          <c:order val="14"/>
          <c:spPr>
            <a:solidFill>
              <a:srgbClr val="E67300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5กลุ่มสาระ'!$J$4</c:f>
            </c:numRef>
          </c:val>
        </c:ser>
        <c:ser>
          <c:idx val="15"/>
          <c:order val="15"/>
          <c:spPr>
            <a:solidFill>
              <a:srgbClr val="8B0707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5กลุ่มสาระ'!$J$5</c:f>
            </c:numRef>
          </c:val>
        </c:ser>
        <c:ser>
          <c:idx val="16"/>
          <c:order val="16"/>
          <c:spPr>
            <a:solidFill>
              <a:srgbClr val="651067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5กลุ่มสาระ'!$J$6</c:f>
            </c:numRef>
          </c:val>
        </c:ser>
        <c:ser>
          <c:idx val="17"/>
          <c:order val="17"/>
          <c:spPr>
            <a:solidFill>
              <a:srgbClr val="329262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5กลุ่มสาระ'!$J$7</c:f>
            </c:numRef>
          </c:val>
        </c:ser>
        <c:ser>
          <c:idx val="18"/>
          <c:order val="18"/>
          <c:spPr>
            <a:solidFill>
              <a:srgbClr val="5574A6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5กลุ่มสาระ'!$J$8</c:f>
            </c:numRef>
          </c:val>
        </c:ser>
        <c:ser>
          <c:idx val="19"/>
          <c:order val="19"/>
          <c:spPr>
            <a:solidFill>
              <a:srgbClr val="3B3EAC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5กลุ่มสาระ'!$M$4</c:f>
            </c:numRef>
          </c:val>
        </c:ser>
        <c:ser>
          <c:idx val="20"/>
          <c:order val="20"/>
          <c:spPr>
            <a:solidFill>
              <a:srgbClr val="B77322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5กลุ่มสาระ'!$M$5</c:f>
            </c:numRef>
          </c:val>
        </c:ser>
        <c:ser>
          <c:idx val="21"/>
          <c:order val="21"/>
          <c:spPr>
            <a:solidFill>
              <a:srgbClr val="16D620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5กลุ่มสาระ'!$M$6</c:f>
            </c:numRef>
          </c:val>
        </c:ser>
        <c:ser>
          <c:idx val="22"/>
          <c:order val="22"/>
          <c:spPr>
            <a:solidFill>
              <a:srgbClr val="B91383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5กลุ่มสาระ'!$M$7</c:f>
            </c:numRef>
          </c:val>
        </c:ser>
        <c:ser>
          <c:idx val="23"/>
          <c:order val="23"/>
          <c:spPr>
            <a:solidFill>
              <a:srgbClr val="F4359E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5กลุ่มสาระ'!$M$8</c:f>
            </c:numRef>
          </c:val>
        </c:ser>
        <c:ser>
          <c:idx val="24"/>
          <c:order val="24"/>
          <c:spPr>
            <a:solidFill>
              <a:srgbClr val="9C5935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5กลุ่มสาระ'!$P$4</c:f>
            </c:numRef>
          </c:val>
        </c:ser>
        <c:ser>
          <c:idx val="25"/>
          <c:order val="25"/>
          <c:spPr>
            <a:solidFill>
              <a:srgbClr val="A9C413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5กลุ่มสาระ'!$P$5</c:f>
            </c:numRef>
          </c:val>
        </c:ser>
        <c:ser>
          <c:idx val="26"/>
          <c:order val="26"/>
          <c:spPr>
            <a:solidFill>
              <a:srgbClr val="2A778D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5กลุ่มสาระ'!$P$6</c:f>
            </c:numRef>
          </c:val>
        </c:ser>
        <c:ser>
          <c:idx val="27"/>
          <c:order val="27"/>
          <c:spPr>
            <a:solidFill>
              <a:srgbClr val="668D1C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5กลุ่มสาระ'!$P$7</c:f>
            </c:numRef>
          </c:val>
        </c:ser>
        <c:ser>
          <c:idx val="28"/>
          <c:order val="28"/>
          <c:spPr>
            <a:solidFill>
              <a:srgbClr val="BEA413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5กลุ่มสาระ'!$P$8</c:f>
            </c:numRef>
          </c:val>
        </c:ser>
        <c:ser>
          <c:idx val="29"/>
          <c:order val="29"/>
          <c:spPr>
            <a:solidFill>
              <a:srgbClr val="0C5922"/>
            </a:solidFill>
          </c:spPr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5กลุ่มสาระ'!$S$4</c:f>
            </c:numRef>
          </c:val>
        </c:ser>
        <c:ser>
          <c:idx val="30"/>
          <c:order val="30"/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5กลุ่มสาระ'!$S$5</c:f>
            </c:numRef>
          </c:val>
        </c:ser>
        <c:ser>
          <c:idx val="31"/>
          <c:order val="31"/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5กลุ่มสาระ'!$S$6</c:f>
            </c:numRef>
          </c:val>
        </c:ser>
        <c:ser>
          <c:idx val="32"/>
          <c:order val="32"/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5กลุ่มสาระ'!$S$7</c:f>
            </c:numRef>
          </c:val>
        </c:ser>
        <c:ser>
          <c:idx val="33"/>
          <c:order val="33"/>
          <c:cat>
            <c:strRef>
              <c:f>'วิเคราะห์ 5กลุ่มสาระ'!$A$4</c:f>
            </c:strRef>
          </c:cat>
          <c:val>
            <c:numRef>
              <c:f>'วิเคราะห์ 5กลุ่มสาระ'!$S$8</c:f>
            </c:numRef>
          </c:val>
        </c:ser>
        <c:axId val="133344365"/>
        <c:axId val="705319064"/>
      </c:barChart>
      <c:catAx>
        <c:axId val="1333443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txPr>
          <a:bodyPr/>
          <a:lstStyle/>
          <a:p>
            <a:pPr lvl="0">
              <a:defRPr b="0" i="0" sz="900">
                <a:solidFill>
                  <a:srgbClr val="D9D9D9"/>
                </a:solidFill>
                <a:latin typeface="Calibri"/>
              </a:defRPr>
            </a:pPr>
          </a:p>
        </c:txPr>
        <c:crossAx val="705319064"/>
      </c:catAx>
      <c:valAx>
        <c:axId val="705319064"/>
        <c:scaling>
          <c:orientation val="minMax"/>
          <c:max val="1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D9D9D9"/>
                </a:solidFill>
                <a:latin typeface="Calibri"/>
              </a:defRPr>
            </a:pPr>
          </a:p>
        </c:txPr>
        <c:crossAx val="133344365"/>
      </c:valAx>
    </c:plotArea>
    <c:plotVisOnly val="1"/>
  </c:chart>
  <c:spPr>
    <a:solidFill>
      <a:srgbClr val="595959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2181225" cy="3086100"/>
    <xdr:pic>
      <xdr:nvPicPr>
        <xdr:cNvPr id="0" name="image1.jpg" title="ภาพ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7</xdr:row>
      <xdr:rowOff>38100</xdr:rowOff>
    </xdr:from>
    <xdr:ext cx="5448300" cy="2047875"/>
    <xdr:graphicFrame>
      <xdr:nvGraphicFramePr>
        <xdr:cNvPr id="195292769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171450</xdr:colOff>
      <xdr:row>24</xdr:row>
      <xdr:rowOff>142875</xdr:rowOff>
    </xdr:from>
    <xdr:ext cx="5686425" cy="3114675"/>
    <xdr:graphicFrame>
      <xdr:nvGraphicFramePr>
        <xdr:cNvPr id="139513121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514350</xdr:colOff>
      <xdr:row>13</xdr:row>
      <xdr:rowOff>171450</xdr:rowOff>
    </xdr:from>
    <xdr:ext cx="9258300" cy="6305550"/>
    <xdr:graphicFrame>
      <xdr:nvGraphicFramePr>
        <xdr:cNvPr id="211188383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38"/>
    <col customWidth="1" hidden="1" min="2" max="2" width="9.75"/>
    <col customWidth="1" hidden="1" min="3" max="3" width="5.38"/>
    <col customWidth="1" min="4" max="4" width="10.63"/>
    <col customWidth="1" min="5" max="8" width="9.38"/>
    <col customWidth="1" min="9" max="12" width="6.38"/>
    <col customWidth="1" min="13" max="18" width="9.88"/>
    <col customWidth="1" min="19" max="22" width="6.38"/>
    <col customWidth="1" min="23" max="26" width="14.38"/>
  </cols>
  <sheetData>
    <row r="1" ht="18.0" customHeight="1">
      <c r="B1" s="1"/>
      <c r="M1" s="2" t="s">
        <v>0</v>
      </c>
    </row>
    <row r="2" ht="13.5" customHeight="1">
      <c r="D2" s="2" t="s">
        <v>1</v>
      </c>
      <c r="M2" s="3"/>
      <c r="N2" s="3"/>
      <c r="O2" s="3"/>
      <c r="P2" s="3"/>
      <c r="Q2" s="3"/>
      <c r="R2" s="3"/>
      <c r="S2" s="3"/>
      <c r="T2" s="3"/>
      <c r="U2" s="3"/>
      <c r="V2" s="3"/>
    </row>
    <row r="3" ht="21.0" customHeight="1">
      <c r="A3" s="4"/>
      <c r="B3" s="4"/>
      <c r="C3" s="4"/>
      <c r="D3" s="5" t="s">
        <v>2</v>
      </c>
      <c r="E3" s="5">
        <v>2561.0</v>
      </c>
      <c r="F3" s="5">
        <v>2562.0</v>
      </c>
      <c r="M3" s="6" t="s">
        <v>3</v>
      </c>
      <c r="N3" s="7" t="s">
        <v>4</v>
      </c>
      <c r="O3" s="9"/>
      <c r="P3" s="9"/>
      <c r="Q3" s="9"/>
      <c r="R3" s="9"/>
      <c r="S3" s="9"/>
      <c r="T3" s="9"/>
      <c r="U3" s="9"/>
      <c r="V3" s="11"/>
    </row>
    <row r="4" ht="13.5" customHeight="1">
      <c r="A4" s="4"/>
      <c r="B4" s="4"/>
      <c r="C4" s="4"/>
      <c r="D4" s="13" t="s">
        <v>8</v>
      </c>
      <c r="E4" s="15">
        <v>54.71</v>
      </c>
      <c r="F4" s="15">
        <v>56.75</v>
      </c>
      <c r="M4" s="16"/>
      <c r="N4" s="17" t="s">
        <v>13</v>
      </c>
      <c r="O4" s="19" t="s">
        <v>16</v>
      </c>
      <c r="P4" s="21" t="s">
        <v>18</v>
      </c>
      <c r="Q4" s="17" t="s">
        <v>13</v>
      </c>
      <c r="R4" s="19" t="s">
        <v>21</v>
      </c>
      <c r="S4" s="21" t="s">
        <v>18</v>
      </c>
      <c r="T4" s="17" t="s">
        <v>13</v>
      </c>
      <c r="U4" s="19" t="s">
        <v>22</v>
      </c>
      <c r="V4" s="21" t="s">
        <v>18</v>
      </c>
    </row>
    <row r="5" ht="13.5" customHeight="1">
      <c r="A5" s="4"/>
      <c r="B5" s="4"/>
      <c r="C5" s="4"/>
      <c r="D5" s="13" t="s">
        <v>23</v>
      </c>
      <c r="E5" s="15">
        <v>55.0</v>
      </c>
      <c r="F5" s="15">
        <v>43.18</v>
      </c>
      <c r="M5" s="23" t="s">
        <v>24</v>
      </c>
      <c r="N5" s="24">
        <v>56.75</v>
      </c>
      <c r="O5" s="26">
        <v>51.3</v>
      </c>
      <c r="P5" s="28">
        <f t="shared" ref="P5:P8" si="1">N5-O5</f>
        <v>5.45</v>
      </c>
      <c r="Q5" s="24">
        <v>56.75</v>
      </c>
      <c r="R5" s="26">
        <v>47.95</v>
      </c>
      <c r="S5" s="28">
        <f t="shared" ref="S5:S8" si="2">Q5-R5</f>
        <v>8.8</v>
      </c>
      <c r="T5" s="24">
        <v>56.75</v>
      </c>
      <c r="U5" s="26">
        <v>49.07</v>
      </c>
      <c r="V5" s="28">
        <f t="shared" ref="V5:V8" si="3">T5-U5</f>
        <v>7.68</v>
      </c>
    </row>
    <row r="6" ht="16.5" customHeight="1">
      <c r="A6" s="4"/>
      <c r="B6" s="4"/>
      <c r="C6" s="4"/>
      <c r="D6" s="13" t="s">
        <v>25</v>
      </c>
      <c r="E6" s="15">
        <v>41.79</v>
      </c>
      <c r="F6" s="15">
        <v>37.5</v>
      </c>
      <c r="M6" s="23" t="s">
        <v>26</v>
      </c>
      <c r="N6" s="24">
        <v>43.18</v>
      </c>
      <c r="O6" s="26">
        <v>35.13</v>
      </c>
      <c r="P6" s="28">
        <f t="shared" si="1"/>
        <v>8.05</v>
      </c>
      <c r="Q6" s="24">
        <v>43.18</v>
      </c>
      <c r="R6" s="26">
        <v>31.6</v>
      </c>
      <c r="S6" s="28">
        <f t="shared" si="2"/>
        <v>11.58</v>
      </c>
      <c r="T6" s="24">
        <v>43.18</v>
      </c>
      <c r="U6" s="26">
        <v>32.9</v>
      </c>
      <c r="V6" s="28">
        <f t="shared" si="3"/>
        <v>10.28</v>
      </c>
    </row>
    <row r="7" ht="13.5" customHeight="1">
      <c r="A7" s="4"/>
      <c r="B7" s="4"/>
      <c r="C7" s="4"/>
      <c r="D7" s="13" t="s">
        <v>27</v>
      </c>
      <c r="E7" s="15">
        <v>45.0</v>
      </c>
      <c r="F7" s="15">
        <v>40.14</v>
      </c>
      <c r="M7" s="31" t="s">
        <v>28</v>
      </c>
      <c r="N7" s="24">
        <v>37.5</v>
      </c>
      <c r="O7" s="26">
        <v>37.78</v>
      </c>
      <c r="P7" s="32">
        <f t="shared" si="1"/>
        <v>-0.28</v>
      </c>
      <c r="Q7" s="24">
        <v>37.5</v>
      </c>
      <c r="R7" s="26">
        <v>30.86</v>
      </c>
      <c r="S7" s="28">
        <f t="shared" si="2"/>
        <v>6.64</v>
      </c>
      <c r="T7" s="24">
        <v>37.5</v>
      </c>
      <c r="U7" s="26">
        <v>34.42</v>
      </c>
      <c r="V7" s="28">
        <f t="shared" si="3"/>
        <v>3.08</v>
      </c>
    </row>
    <row r="8" ht="63.75" customHeight="1">
      <c r="M8" s="31" t="s">
        <v>30</v>
      </c>
      <c r="N8" s="33">
        <v>40.14</v>
      </c>
      <c r="O8" s="34">
        <v>37.74</v>
      </c>
      <c r="P8" s="35">
        <f t="shared" si="1"/>
        <v>2.4</v>
      </c>
      <c r="Q8" s="33">
        <v>40.14</v>
      </c>
      <c r="R8" s="34">
        <v>34.3</v>
      </c>
      <c r="S8" s="35">
        <f t="shared" si="2"/>
        <v>5.84</v>
      </c>
      <c r="T8" s="33">
        <v>40.14</v>
      </c>
      <c r="U8" s="34">
        <v>35.55</v>
      </c>
      <c r="V8" s="35">
        <f t="shared" si="3"/>
        <v>4.59</v>
      </c>
    </row>
    <row r="9" ht="13.5" customHeight="1">
      <c r="M9" s="36" t="s">
        <v>32</v>
      </c>
      <c r="N9" s="37">
        <f t="shared" ref="N9:V9" si="4">SUM(N5:N8)</f>
        <v>177.57</v>
      </c>
      <c r="O9" s="37">
        <f t="shared" si="4"/>
        <v>161.95</v>
      </c>
      <c r="P9" s="37">
        <f t="shared" si="4"/>
        <v>15.62</v>
      </c>
      <c r="Q9" s="37">
        <f t="shared" si="4"/>
        <v>177.57</v>
      </c>
      <c r="R9" s="37">
        <f t="shared" si="4"/>
        <v>144.71</v>
      </c>
      <c r="S9" s="37">
        <f t="shared" si="4"/>
        <v>32.86</v>
      </c>
      <c r="T9" s="37">
        <f t="shared" si="4"/>
        <v>177.57</v>
      </c>
      <c r="U9" s="37">
        <f t="shared" si="4"/>
        <v>151.94</v>
      </c>
      <c r="V9" s="37">
        <f t="shared" si="4"/>
        <v>25.63</v>
      </c>
    </row>
    <row r="10" ht="13.5" customHeight="1">
      <c r="M10" s="38" t="s">
        <v>33</v>
      </c>
      <c r="N10" s="41">
        <f t="shared" ref="N10:V10" si="5">N9*100/400</f>
        <v>44.3925</v>
      </c>
      <c r="O10" s="41">
        <f t="shared" si="5"/>
        <v>40.4875</v>
      </c>
      <c r="P10" s="41">
        <f t="shared" si="5"/>
        <v>3.905</v>
      </c>
      <c r="Q10" s="41">
        <f t="shared" si="5"/>
        <v>44.3925</v>
      </c>
      <c r="R10" s="41">
        <f t="shared" si="5"/>
        <v>36.1775</v>
      </c>
      <c r="S10" s="41">
        <f t="shared" si="5"/>
        <v>8.215</v>
      </c>
      <c r="T10" s="41">
        <f t="shared" si="5"/>
        <v>44.3925</v>
      </c>
      <c r="U10" s="41">
        <f t="shared" si="5"/>
        <v>37.985</v>
      </c>
      <c r="V10" s="41">
        <f t="shared" si="5"/>
        <v>6.4075</v>
      </c>
    </row>
    <row r="11" ht="13.5" customHeight="1"/>
    <row r="12" ht="13.5" customHeight="1"/>
    <row r="13" ht="13.5" customHeight="1"/>
    <row r="14" ht="13.5" customHeight="1"/>
    <row r="15" ht="13.5" customHeight="1">
      <c r="M15" s="44" t="s">
        <v>35</v>
      </c>
      <c r="N15" s="46"/>
      <c r="O15" s="46"/>
      <c r="P15" s="46"/>
      <c r="Q15" s="46"/>
      <c r="R15" s="46"/>
      <c r="S15" s="46"/>
    </row>
    <row r="16" ht="13.5" customHeight="1"/>
    <row r="17" ht="13.5" customHeight="1">
      <c r="M17" s="14" t="s">
        <v>4</v>
      </c>
      <c r="N17" s="9"/>
      <c r="O17" s="9"/>
      <c r="P17" s="9"/>
      <c r="Q17" s="9"/>
      <c r="R17" s="11"/>
    </row>
    <row r="18" ht="13.5" customHeight="1">
      <c r="M18" s="48" t="s">
        <v>36</v>
      </c>
      <c r="N18" s="49" t="s">
        <v>37</v>
      </c>
      <c r="O18" s="50" t="s">
        <v>18</v>
      </c>
      <c r="P18" s="48" t="s">
        <v>37</v>
      </c>
      <c r="Q18" s="49" t="s">
        <v>38</v>
      </c>
      <c r="R18" s="50" t="s">
        <v>18</v>
      </c>
    </row>
    <row r="19" ht="13.5" customHeight="1">
      <c r="M19" s="24">
        <v>49.75</v>
      </c>
      <c r="N19" s="26">
        <v>54.71</v>
      </c>
      <c r="O19" s="28">
        <f t="shared" ref="O19:O22" si="6">N19-M19</f>
        <v>4.96</v>
      </c>
      <c r="P19" s="24">
        <v>54.71</v>
      </c>
      <c r="Q19" s="26">
        <v>56.75</v>
      </c>
      <c r="R19" s="28">
        <f t="shared" ref="R19:R22" si="7">Q19-P19</f>
        <v>2.04</v>
      </c>
    </row>
    <row r="20" ht="13.5" customHeight="1">
      <c r="D20" s="5" t="s">
        <v>2</v>
      </c>
      <c r="E20" s="5" t="s">
        <v>40</v>
      </c>
      <c r="F20" s="5" t="s">
        <v>41</v>
      </c>
      <c r="G20" s="5" t="s">
        <v>21</v>
      </c>
      <c r="H20" s="5" t="s">
        <v>42</v>
      </c>
      <c r="M20" s="24">
        <v>55.71</v>
      </c>
      <c r="N20" s="26">
        <v>55.0</v>
      </c>
      <c r="O20" s="32">
        <f t="shared" si="6"/>
        <v>-0.71</v>
      </c>
      <c r="P20" s="24">
        <v>55.0</v>
      </c>
      <c r="Q20" s="26">
        <v>43.18</v>
      </c>
      <c r="R20" s="32">
        <f t="shared" si="7"/>
        <v>-11.82</v>
      </c>
    </row>
    <row r="21" ht="13.5" customHeight="1">
      <c r="D21" s="13" t="s">
        <v>8</v>
      </c>
      <c r="E21" s="15">
        <v>56.75</v>
      </c>
      <c r="F21" s="15">
        <v>52.72</v>
      </c>
      <c r="G21" s="15">
        <v>47.95</v>
      </c>
      <c r="H21" s="15">
        <v>49.07</v>
      </c>
      <c r="M21" s="24">
        <v>36.43</v>
      </c>
      <c r="N21" s="26">
        <v>41.79</v>
      </c>
      <c r="O21" s="28">
        <f t="shared" si="6"/>
        <v>5.36</v>
      </c>
      <c r="P21" s="24">
        <v>41.79</v>
      </c>
      <c r="Q21" s="26">
        <v>37.5</v>
      </c>
      <c r="R21" s="32">
        <f t="shared" si="7"/>
        <v>-4.29</v>
      </c>
    </row>
    <row r="22" ht="13.5" customHeight="1">
      <c r="D22" s="13" t="s">
        <v>23</v>
      </c>
      <c r="E22" s="15">
        <v>43.18</v>
      </c>
      <c r="F22" s="15">
        <v>42.17</v>
      </c>
      <c r="G22" s="15">
        <v>31.6</v>
      </c>
      <c r="H22" s="15">
        <v>32.9</v>
      </c>
      <c r="M22" s="33">
        <v>47.43</v>
      </c>
      <c r="N22" s="34">
        <v>45.0</v>
      </c>
      <c r="O22" s="56">
        <f t="shared" si="6"/>
        <v>-2.43</v>
      </c>
      <c r="P22" s="33">
        <v>45.0</v>
      </c>
      <c r="Q22" s="34">
        <v>40.14</v>
      </c>
      <c r="R22" s="56">
        <f t="shared" si="7"/>
        <v>-4.86</v>
      </c>
    </row>
    <row r="23" ht="13.5" customHeight="1">
      <c r="D23" s="13" t="s">
        <v>25</v>
      </c>
      <c r="E23" s="15">
        <v>37.5</v>
      </c>
      <c r="F23" s="15">
        <v>37.23</v>
      </c>
      <c r="G23" s="15">
        <v>30.86</v>
      </c>
      <c r="H23" s="15">
        <v>34.42</v>
      </c>
      <c r="M23" s="37">
        <f t="shared" ref="M23:R23" si="8">SUM(M19:M22)</f>
        <v>189.32</v>
      </c>
      <c r="N23" s="37">
        <f t="shared" si="8"/>
        <v>196.5</v>
      </c>
      <c r="O23" s="37">
        <f t="shared" si="8"/>
        <v>7.18</v>
      </c>
      <c r="P23" s="37">
        <f t="shared" si="8"/>
        <v>196.5</v>
      </c>
      <c r="Q23" s="37">
        <f t="shared" si="8"/>
        <v>177.57</v>
      </c>
      <c r="R23" s="58">
        <f t="shared" si="8"/>
        <v>-18.93</v>
      </c>
    </row>
    <row r="24" ht="13.5" customHeight="1">
      <c r="D24" s="13" t="s">
        <v>27</v>
      </c>
      <c r="E24" s="15">
        <v>40.14</v>
      </c>
      <c r="F24" s="15">
        <v>40.04</v>
      </c>
      <c r="G24" s="15">
        <v>34.3</v>
      </c>
      <c r="H24" s="15">
        <v>35.55</v>
      </c>
      <c r="M24" s="60">
        <f t="shared" ref="M24:R24" si="9">M23*100/400</f>
        <v>47.33</v>
      </c>
      <c r="N24" s="60">
        <f t="shared" si="9"/>
        <v>49.125</v>
      </c>
      <c r="O24" s="60">
        <f t="shared" si="9"/>
        <v>1.795</v>
      </c>
      <c r="P24" s="60">
        <f t="shared" si="9"/>
        <v>49.125</v>
      </c>
      <c r="Q24" s="60">
        <f t="shared" si="9"/>
        <v>44.3925</v>
      </c>
      <c r="R24" s="61">
        <f t="shared" si="9"/>
        <v>-4.7325</v>
      </c>
    </row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>
      <c r="S40" s="1" t="s">
        <v>43</v>
      </c>
    </row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F1"/>
    <mergeCell ref="M1:V2"/>
    <mergeCell ref="D2:J2"/>
    <mergeCell ref="M3:M4"/>
    <mergeCell ref="N3:V3"/>
    <mergeCell ref="M17:R17"/>
    <mergeCell ref="S40:U42"/>
  </mergeCells>
  <printOptions/>
  <pageMargins bottom="0.75" footer="0.0" header="0.0" left="0.7" right="0.7" top="0.75"/>
  <pageSetup paperSize="9" orientation="portrait"/>
  <colBreaks count="1" manualBreakCount="1">
    <brk id="11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38"/>
    <col customWidth="1" min="2" max="3" width="8.75"/>
    <col customWidth="1" min="4" max="4" width="10.13"/>
    <col customWidth="1" min="5" max="6" width="8.75"/>
    <col customWidth="1" min="7" max="7" width="10.75"/>
    <col customWidth="1" min="8" max="19" width="8.75"/>
    <col customWidth="1" min="20" max="26" width="14.38"/>
  </cols>
  <sheetData>
    <row r="1" ht="13.5" customHeight="1">
      <c r="A1" s="8" t="s">
        <v>5</v>
      </c>
      <c r="B1" s="10" t="s">
        <v>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1"/>
    </row>
    <row r="2" ht="13.5" customHeight="1">
      <c r="A2" s="12" t="s">
        <v>7</v>
      </c>
      <c r="B2" s="14" t="s">
        <v>9</v>
      </c>
      <c r="C2" s="9"/>
      <c r="D2" s="11"/>
      <c r="E2" s="14" t="s">
        <v>10</v>
      </c>
      <c r="F2" s="9"/>
      <c r="G2" s="11"/>
      <c r="H2" s="14" t="s">
        <v>11</v>
      </c>
      <c r="I2" s="9"/>
      <c r="J2" s="11"/>
      <c r="K2" s="14" t="s">
        <v>12</v>
      </c>
      <c r="L2" s="9"/>
      <c r="M2" s="11"/>
      <c r="N2" s="14" t="s">
        <v>14</v>
      </c>
      <c r="O2" s="9"/>
      <c r="P2" s="11"/>
      <c r="Q2" s="14" t="s">
        <v>15</v>
      </c>
      <c r="R2" s="9"/>
      <c r="S2" s="11"/>
    </row>
    <row r="3" ht="13.5" customHeight="1">
      <c r="A3" s="18"/>
      <c r="B3" s="20" t="s">
        <v>17</v>
      </c>
      <c r="C3" s="20" t="s">
        <v>19</v>
      </c>
      <c r="D3" s="22" t="s">
        <v>20</v>
      </c>
      <c r="E3" s="20" t="s">
        <v>17</v>
      </c>
      <c r="F3" s="20" t="s">
        <v>19</v>
      </c>
      <c r="G3" s="22" t="s">
        <v>20</v>
      </c>
      <c r="H3" s="20" t="s">
        <v>17</v>
      </c>
      <c r="I3" s="20" t="s">
        <v>19</v>
      </c>
      <c r="J3" s="22" t="s">
        <v>20</v>
      </c>
      <c r="K3" s="20" t="s">
        <v>17</v>
      </c>
      <c r="L3" s="20" t="s">
        <v>19</v>
      </c>
      <c r="M3" s="22" t="s">
        <v>20</v>
      </c>
      <c r="N3" s="20" t="s">
        <v>17</v>
      </c>
      <c r="O3" s="20" t="s">
        <v>19</v>
      </c>
      <c r="P3" s="22" t="s">
        <v>20</v>
      </c>
      <c r="Q3" s="20" t="s">
        <v>17</v>
      </c>
      <c r="R3" s="20" t="s">
        <v>19</v>
      </c>
      <c r="S3" s="22" t="s">
        <v>20</v>
      </c>
    </row>
    <row r="4" ht="60.0" customHeight="1">
      <c r="A4" s="25" t="s">
        <v>24</v>
      </c>
      <c r="B4" s="27">
        <v>19.0</v>
      </c>
      <c r="C4" s="27">
        <v>16.0</v>
      </c>
      <c r="D4" s="29">
        <f t="shared" ref="D4:D8" si="1">C4*100/B4</f>
        <v>84.21052632</v>
      </c>
      <c r="E4" s="27">
        <v>25.0</v>
      </c>
      <c r="F4" s="27">
        <v>20.0</v>
      </c>
      <c r="G4" s="29">
        <f t="shared" ref="G4:G8" si="2">F4*100/E4</f>
        <v>80</v>
      </c>
      <c r="H4" s="27">
        <v>15.0</v>
      </c>
      <c r="I4" s="27">
        <v>13.0</v>
      </c>
      <c r="J4" s="29">
        <f t="shared" ref="J4:J8" si="3">I4*100/H4</f>
        <v>86.66666667</v>
      </c>
      <c r="K4" s="27">
        <v>18.0</v>
      </c>
      <c r="L4" s="27">
        <v>17.0</v>
      </c>
      <c r="M4" s="29">
        <f t="shared" ref="M4:M8" si="4">L4*100/K4</f>
        <v>94.44444444</v>
      </c>
      <c r="N4" s="27">
        <v>16.0</v>
      </c>
      <c r="O4" s="27">
        <v>13.0</v>
      </c>
      <c r="P4" s="30">
        <f t="shared" ref="P4:P8" si="5">O4*100/N4</f>
        <v>81.25</v>
      </c>
      <c r="Q4" s="27">
        <v>16.0</v>
      </c>
      <c r="R4" s="27">
        <v>13.0</v>
      </c>
      <c r="S4" s="30">
        <f t="shared" ref="S4:S8" si="6">R4*100/Q4</f>
        <v>81.25</v>
      </c>
    </row>
    <row r="5" ht="60.0" customHeight="1">
      <c r="A5" s="25" t="s">
        <v>26</v>
      </c>
      <c r="B5" s="27">
        <v>19.0</v>
      </c>
      <c r="C5" s="27">
        <v>16.0</v>
      </c>
      <c r="D5" s="29">
        <f t="shared" si="1"/>
        <v>84.21052632</v>
      </c>
      <c r="E5" s="27">
        <v>25.0</v>
      </c>
      <c r="F5" s="27">
        <v>23.0</v>
      </c>
      <c r="G5" s="29">
        <f t="shared" si="2"/>
        <v>92</v>
      </c>
      <c r="H5" s="27">
        <v>15.0</v>
      </c>
      <c r="I5" s="27">
        <v>13.0</v>
      </c>
      <c r="J5" s="29">
        <f t="shared" si="3"/>
        <v>86.66666667</v>
      </c>
      <c r="K5" s="27">
        <v>18.0</v>
      </c>
      <c r="L5" s="27">
        <v>13.0</v>
      </c>
      <c r="M5" s="29">
        <f t="shared" si="4"/>
        <v>72.22222222</v>
      </c>
      <c r="N5" s="27">
        <v>16.0</v>
      </c>
      <c r="O5" s="27">
        <v>12.0</v>
      </c>
      <c r="P5" s="30">
        <f t="shared" si="5"/>
        <v>75</v>
      </c>
      <c r="Q5" s="27">
        <v>16.0</v>
      </c>
      <c r="R5" s="27">
        <v>12.0</v>
      </c>
      <c r="S5" s="30">
        <f t="shared" si="6"/>
        <v>75</v>
      </c>
    </row>
    <row r="6" ht="60.0" customHeight="1">
      <c r="A6" s="25" t="s">
        <v>29</v>
      </c>
      <c r="B6" s="27">
        <v>19.0</v>
      </c>
      <c r="C6" s="27">
        <v>16.0</v>
      </c>
      <c r="D6" s="29">
        <f t="shared" si="1"/>
        <v>84.21052632</v>
      </c>
      <c r="E6" s="27">
        <v>25.0</v>
      </c>
      <c r="F6" s="27">
        <v>20.0</v>
      </c>
      <c r="G6" s="29">
        <f t="shared" si="2"/>
        <v>80</v>
      </c>
      <c r="H6" s="27">
        <v>15.0</v>
      </c>
      <c r="I6" s="27">
        <v>14.0</v>
      </c>
      <c r="J6" s="29">
        <f t="shared" si="3"/>
        <v>93.33333333</v>
      </c>
      <c r="K6" s="27">
        <v>18.0</v>
      </c>
      <c r="L6" s="27">
        <v>15.0</v>
      </c>
      <c r="M6" s="29">
        <f t="shared" si="4"/>
        <v>83.33333333</v>
      </c>
      <c r="N6" s="27">
        <v>16.0</v>
      </c>
      <c r="O6" s="27">
        <v>13.0</v>
      </c>
      <c r="P6" s="30">
        <f t="shared" si="5"/>
        <v>81.25</v>
      </c>
      <c r="Q6" s="27">
        <v>16.0</v>
      </c>
      <c r="R6" s="27">
        <v>12.0</v>
      </c>
      <c r="S6" s="30">
        <f t="shared" si="6"/>
        <v>75</v>
      </c>
    </row>
    <row r="7" ht="60.0" customHeight="1">
      <c r="A7" s="25" t="s">
        <v>31</v>
      </c>
      <c r="B7" s="27">
        <v>19.0</v>
      </c>
      <c r="C7" s="27">
        <v>17.0</v>
      </c>
      <c r="D7" s="29">
        <f t="shared" si="1"/>
        <v>89.47368421</v>
      </c>
      <c r="E7" s="27">
        <v>25.0</v>
      </c>
      <c r="F7" s="27">
        <v>20.0</v>
      </c>
      <c r="G7" s="29">
        <f t="shared" si="2"/>
        <v>80</v>
      </c>
      <c r="H7" s="27">
        <v>15.0</v>
      </c>
      <c r="I7" s="27">
        <v>15.0</v>
      </c>
      <c r="J7" s="29">
        <f t="shared" si="3"/>
        <v>100</v>
      </c>
      <c r="K7" s="27">
        <v>18.0</v>
      </c>
      <c r="L7" s="27">
        <v>15.0</v>
      </c>
      <c r="M7" s="29">
        <f t="shared" si="4"/>
        <v>83.33333333</v>
      </c>
      <c r="N7" s="27">
        <v>16.0</v>
      </c>
      <c r="O7" s="27">
        <v>15.0</v>
      </c>
      <c r="P7" s="30">
        <f t="shared" si="5"/>
        <v>93.75</v>
      </c>
      <c r="Q7" s="27">
        <v>16.0</v>
      </c>
      <c r="R7" s="27">
        <v>15.0</v>
      </c>
      <c r="S7" s="30">
        <f t="shared" si="6"/>
        <v>93.75</v>
      </c>
    </row>
    <row r="8" ht="60.0" customHeight="1">
      <c r="A8" s="25" t="s">
        <v>28</v>
      </c>
      <c r="B8" s="27">
        <v>19.0</v>
      </c>
      <c r="C8" s="27">
        <v>16.0</v>
      </c>
      <c r="D8" s="29">
        <f t="shared" si="1"/>
        <v>84.21052632</v>
      </c>
      <c r="E8" s="27">
        <v>25.0</v>
      </c>
      <c r="F8" s="27">
        <v>21.0</v>
      </c>
      <c r="G8" s="29">
        <f t="shared" si="2"/>
        <v>84</v>
      </c>
      <c r="H8" s="27">
        <v>15.0</v>
      </c>
      <c r="I8" s="27">
        <v>12.0</v>
      </c>
      <c r="J8" s="29">
        <f t="shared" si="3"/>
        <v>80</v>
      </c>
      <c r="K8" s="27">
        <v>18.0</v>
      </c>
      <c r="L8" s="27">
        <v>15.0</v>
      </c>
      <c r="M8" s="29">
        <f t="shared" si="4"/>
        <v>83.33333333</v>
      </c>
      <c r="N8" s="27">
        <v>16.0</v>
      </c>
      <c r="O8" s="27">
        <v>13.0</v>
      </c>
      <c r="P8" s="30">
        <f t="shared" si="5"/>
        <v>81.25</v>
      </c>
      <c r="Q8" s="27">
        <v>16.0</v>
      </c>
      <c r="R8" s="27">
        <v>13.0</v>
      </c>
      <c r="S8" s="30">
        <f t="shared" si="6"/>
        <v>81.25</v>
      </c>
    </row>
    <row r="9" ht="60.0" customHeight="1">
      <c r="A9" s="39" t="s">
        <v>34</v>
      </c>
      <c r="B9" s="40"/>
      <c r="C9" s="42"/>
      <c r="D9" s="43">
        <f>SUM(D4:D8)</f>
        <v>426.3157895</v>
      </c>
      <c r="E9" s="45"/>
      <c r="F9" s="40"/>
      <c r="G9" s="47">
        <f>SUM(G4:G8)</f>
        <v>416</v>
      </c>
      <c r="H9" s="42"/>
      <c r="I9" s="42"/>
      <c r="J9" s="47">
        <f>SUM(J4:J8)</f>
        <v>446.6666667</v>
      </c>
      <c r="K9" s="42"/>
      <c r="L9" s="42"/>
      <c r="M9" s="47">
        <f>SUM(M4:M8)</f>
        <v>416.6666667</v>
      </c>
      <c r="N9" s="42"/>
      <c r="O9" s="42"/>
      <c r="P9" s="42">
        <f>SUM(P4:P8)</f>
        <v>412.5</v>
      </c>
      <c r="Q9" s="42"/>
      <c r="R9" s="42"/>
      <c r="S9" s="51">
        <f>SUM(S4:S8)</f>
        <v>406.25</v>
      </c>
    </row>
    <row r="10" ht="13.5" customHeight="1">
      <c r="A10" s="52" t="s">
        <v>39</v>
      </c>
      <c r="B10" s="53"/>
      <c r="C10" s="54"/>
      <c r="D10" s="55">
        <f>(D9*100)/900</f>
        <v>47.36842105</v>
      </c>
      <c r="E10" s="57"/>
      <c r="F10" s="53"/>
      <c r="G10" s="59">
        <f>(G9*100)/900</f>
        <v>46.22222222</v>
      </c>
      <c r="H10" s="54"/>
      <c r="I10" s="54"/>
      <c r="J10" s="59">
        <f>(J9*100)/900</f>
        <v>49.62962963</v>
      </c>
      <c r="K10" s="54"/>
      <c r="L10" s="54"/>
      <c r="M10" s="59">
        <f>(M9*100)/900</f>
        <v>46.2962963</v>
      </c>
      <c r="N10" s="54"/>
      <c r="O10" s="54"/>
      <c r="P10" s="59">
        <f>(P9*100)/900</f>
        <v>45.83333333</v>
      </c>
      <c r="Q10" s="54"/>
      <c r="R10" s="54"/>
      <c r="S10" s="55">
        <f>(S9*100)/900</f>
        <v>45.13888889</v>
      </c>
    </row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S1"/>
    <mergeCell ref="B2:D2"/>
    <mergeCell ref="E2:G2"/>
    <mergeCell ref="H2:J2"/>
    <mergeCell ref="K2:M2"/>
    <mergeCell ref="N2:P2"/>
    <mergeCell ref="Q2:S2"/>
  </mergeCells>
  <printOptions/>
  <pageMargins bottom="0.75" footer="0.0" header="0.0" left="0.7" right="0.7" top="0.75"/>
  <pageSetup paperSize="9" orientation="portrait"/>
  <colBreaks count="1" manualBreakCount="1">
    <brk id="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2020-03-24T12:31:56Z</dcterms:created>
  <dc:creator>asus</dc:creator>
</cp:coreProperties>
</file>